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738" activeTab="0"/>
  </bookViews>
  <sheets>
    <sheet name="Income Statement" sheetId="1" r:id="rId1"/>
    <sheet name="Balance Sheet" sheetId="2" r:id="rId2"/>
    <sheet name="Statement of changes in equity" sheetId="3" r:id="rId3"/>
    <sheet name="Cash Flow Statement" sheetId="4" r:id="rId4"/>
    <sheet name="Notes " sheetId="5" r:id="rId5"/>
  </sheets>
  <definedNames>
    <definedName name="_xlnm.Print_Area" localSheetId="1">'Balance Sheet'!$A$1:$I$59</definedName>
    <definedName name="_xlnm.Print_Area" localSheetId="3">'Cash Flow Statement'!$A$1:$I$64</definedName>
    <definedName name="_xlnm.Print_Area" localSheetId="0">'Income Statement'!$A$1:$H$56</definedName>
    <definedName name="_xlnm.Print_Area" localSheetId="4">'Notes '!$A$1:$K$282</definedName>
  </definedNames>
  <calcPr fullCalcOnLoad="1"/>
</workbook>
</file>

<file path=xl/sharedStrings.xml><?xml version="1.0" encoding="utf-8"?>
<sst xmlns="http://schemas.openxmlformats.org/spreadsheetml/2006/main" count="368" uniqueCount="262">
  <si>
    <t xml:space="preserve">Astral Supreme Berhad (“ASB”) has provided corporate guarantee in favour of OCBC Bank (Malaysia) Berhad for Credit Facilities of RM6.1 million and Islamic Banking Non-Revolving Equipment Facility Line of RM3.5 million to S.G. Silk Screen Industries Sdn Bhd (“SG”) a subsidiary company of ASB.
</t>
  </si>
  <si>
    <t>ii.</t>
  </si>
  <si>
    <t xml:space="preserve">ASB has provided corporate guarantee in favour of United Overseas Bank (Malaysia) Berhad for Revised Credit Facilities of RM9.317 million to SG.
</t>
  </si>
  <si>
    <t>iii.</t>
  </si>
  <si>
    <t xml:space="preserve">ASB has provided corporate guarantee in favour of Malayan Banking Berhad for Banking Facilities of USD2.537 million to Sing Guan Silk Screen (Cambodian) Co. Ltd. a subsidiary company of ASB .
</t>
  </si>
  <si>
    <t>iv.</t>
  </si>
  <si>
    <t>v.</t>
  </si>
  <si>
    <t>vi.</t>
  </si>
  <si>
    <t xml:space="preserve">ASB has provided corporate guarantee in favour of RHB Bank Berhad for Hire Purchase Facility of RM3.354 million to Singatronics (Malaysia) Sdn Bhd. a subsidiary company of ASB.
</t>
  </si>
  <si>
    <t xml:space="preserve">ASB has provided corporate guarantee in favour of Hap Seng Credit Sdn Bhd for Industrial Hire Purchase Facility of approximately of RM2.414 million to SG.    </t>
  </si>
  <si>
    <t>ASB has provided corporate guarantee in favour of HSBC Bank Malaysia Berhad for Banking Facilities of RM7.5 million to S.G. Silk Screen Industries Sdn Bhd (“SG”) a subsidiary company of ASB.</t>
  </si>
  <si>
    <t>(a)</t>
  </si>
  <si>
    <t>Variance in profit forecast</t>
  </si>
  <si>
    <t>This is not applicable in the reporting quarter.</t>
  </si>
  <si>
    <t>(b)</t>
  </si>
  <si>
    <t>Shortfall in profit guarantee</t>
  </si>
  <si>
    <t>Status of Corporate Proposals</t>
  </si>
  <si>
    <t>There were no corporate proposals announced or are being undertaken by the Company or the Group during the current quarter and the period under review except for the followings:-</t>
  </si>
  <si>
    <t>Utilisation of proceeds</t>
  </si>
  <si>
    <t>Not applicable</t>
  </si>
  <si>
    <t>The management is not aware of any material litigation from 31 December 2006 to the date of this announcement except as disclosed below:</t>
  </si>
  <si>
    <t>On 27 October 2003, SMSB had placed RM7.5 million deposits with its fund manager, Pica Asset Management Sdn Bhd ("Pica"). Pica had invested the funds in 750,000 Irredeemable Convertible Preference Shares ("ICPS") of RM10 each in Kemajuan Tong Wang Sdn Bhd (“KTW”) of which RM5,500,000 was recouped when Pica sold the ICPS. A balance of RM2,000,000 is still outstanding as Gagah Timur Sdn Bhd, the party to whom the Put Option Agreement was signed, had failed to pay. ASB had received a letter from KTW undertaking the repayment of the RM2,000,000. 
SMSB had on 28 December 2005 filed a winding-up petition against KTW to recover the receivables of RM2,000,000. On 22 February 2007, the Court granted Order in Terms of the Petition. KTW is in the process of being wound-up.</t>
  </si>
  <si>
    <t>(i)    No dividend has been declared for the current quarter</t>
  </si>
  <si>
    <t>(ii)   Previous corresponding period - Nil</t>
  </si>
  <si>
    <t>The total dividend for the current financial period - Nil</t>
  </si>
  <si>
    <t>Basic earnings per share</t>
  </si>
  <si>
    <t xml:space="preserve">Profit/(Loss) attributable to the equity </t>
  </si>
  <si>
    <t>holders of the parent (RM'000)</t>
  </si>
  <si>
    <t xml:space="preserve">Weighted average number of ordinary </t>
  </si>
  <si>
    <t>shares in issues ('000)</t>
  </si>
  <si>
    <t>Basic earning per share (sen)</t>
  </si>
  <si>
    <t>Diluted earnings per share</t>
  </si>
  <si>
    <t>Adjusted for share options ('000)</t>
  </si>
  <si>
    <t xml:space="preserve"> holders of the parent (RM'000)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</si>
  <si>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</si>
  <si>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</si>
  <si>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</si>
  <si>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</si>
  <si>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</si>
  <si>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</si>
  <si>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</si>
  <si>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</si>
  <si>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</si>
  <si>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</si>
  <si>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</si>
  <si>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</si>
  <si>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</si>
  <si>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</si>
  <si>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</si>
  <si>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</si>
  <si>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</si>
  <si>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</si>
  <si>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</si>
  <si>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</si>
  <si>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</si>
  <si>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</si>
  <si>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</si>
  <si>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</si>
  <si>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The Management is not aware of any material events subsequent to the end of the period reported on that have not been reflected in the financial statements for the interim period.</t>
  </si>
  <si>
    <t>12)</t>
  </si>
  <si>
    <t>Material changes in the composition of the Group</t>
  </si>
  <si>
    <t>13)</t>
  </si>
  <si>
    <t>Contingent liabilities and contingent assets</t>
  </si>
  <si>
    <t>9)       Segmental reporting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</si>
  <si>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</si>
  <si>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</si>
  <si>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</si>
  <si>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</si>
  <si>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</si>
  <si>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</si>
  <si>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</si>
  <si>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</si>
  <si>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</si>
  <si>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</si>
  <si>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</si>
  <si>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 xml:space="preserve">Based on current business indication and barring unforeseen circumstances, the Group expects its performance to remain satisfactory in the next quarter in view of the Group’s efforts to strengthen its customer base and to expand its business. </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</si>
  <si>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</si>
  <si>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</si>
  <si>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</si>
  <si>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</si>
  <si>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</si>
  <si>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</si>
  <si>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</si>
  <si>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</si>
  <si>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</si>
  <si>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</si>
  <si>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</si>
  <si>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</si>
  <si>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</si>
  <si>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</si>
  <si>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</si>
  <si>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</si>
  <si>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</si>
  <si>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</si>
  <si>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</si>
  <si>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</si>
  <si>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</si>
  <si>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</si>
  <si>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</si>
  <si>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</si>
  <si>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</si>
  <si>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</si>
  <si>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</si>
  <si>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</si>
  <si>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</si>
  <si>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</si>
  <si>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</si>
  <si>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</si>
  <si>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</si>
  <si>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</si>
  <si>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</si>
  <si>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</si>
  <si>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</si>
  <si>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Share of results of:</t>
  </si>
  <si>
    <t>- Associated company</t>
  </si>
  <si>
    <t>- Jointly controlled entity</t>
  </si>
  <si>
    <t>Equity holders of the parent</t>
  </si>
  <si>
    <t>Minority interest</t>
  </si>
  <si>
    <t>Sen</t>
  </si>
  <si>
    <t>Earnings per share</t>
  </si>
  <si>
    <t>Diluted</t>
  </si>
  <si>
    <t>CONDENSED CONSOLIDATED BALANCE SHEETS</t>
  </si>
  <si>
    <t>Quarter ended</t>
  </si>
  <si>
    <t>Year ended</t>
  </si>
  <si>
    <t>Investment in unquoted shares</t>
  </si>
  <si>
    <t>Goodwill on consolidation</t>
  </si>
  <si>
    <t>Receivables</t>
  </si>
  <si>
    <t>Deposits, bank and cash equivalents</t>
  </si>
  <si>
    <t>EQUITY</t>
  </si>
  <si>
    <t>Total equity attributable to the parent's equity holders</t>
  </si>
  <si>
    <t>Total equity</t>
  </si>
  <si>
    <t>LIABILITIES</t>
  </si>
  <si>
    <t>Non-Current Liabilities</t>
  </si>
  <si>
    <t>Bank borrowings</t>
  </si>
  <si>
    <t>Amount due to related parties</t>
  </si>
  <si>
    <t>Payables</t>
  </si>
  <si>
    <t>CONDENSED CONSOLIDATED STATEMENT OF CHANGES IN EQUITY</t>
  </si>
  <si>
    <t>losses)</t>
  </si>
  <si>
    <t>(Accumulated</t>
  </si>
  <si>
    <t>Minority</t>
  </si>
  <si>
    <t>Interest</t>
  </si>
  <si>
    <t>equity holders</t>
  </si>
  <si>
    <t xml:space="preserve">Attributable to the parent's </t>
  </si>
  <si>
    <t>At 1 January 2007</t>
  </si>
  <si>
    <t>At 1 January 2006</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</si>
  <si>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</si>
  <si>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</si>
  <si>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</si>
  <si>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</si>
  <si>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</si>
  <si>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</si>
  <si>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</si>
  <si>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</si>
  <si>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</si>
  <si>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</si>
  <si>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Placement of fixed deposits</t>
  </si>
  <si>
    <t>Investment in jointly controlled entity/associated companies</t>
  </si>
  <si>
    <t>Advances from/(to) related companies</t>
  </si>
  <si>
    <t>Net investing cash flow</t>
  </si>
  <si>
    <t>CASH FLOW FROM FINANCING ACTIVITIES</t>
  </si>
  <si>
    <t>Interest paid</t>
  </si>
  <si>
    <t>Repayment of term loan</t>
  </si>
  <si>
    <t>Repayment of hire purchase loan</t>
  </si>
  <si>
    <t>Repayment of short term borrowings</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</si>
  <si>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</si>
  <si>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</si>
  <si>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</si>
  <si>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</si>
  <si>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</si>
  <si>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</si>
  <si>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Proceeds from disposal of marketable securities</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</si>
  <si>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</si>
  <si>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</si>
  <si>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</si>
  <si>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</si>
  <si>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</si>
  <si>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</si>
  <si>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</si>
  <si>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</si>
  <si>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</si>
  <si>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</si>
  <si>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 (Over)/under provision in prior years</t>
  </si>
  <si>
    <t>Marketable securities</t>
  </si>
  <si>
    <t>Current taxation for the quarter is mainly in respect of operating profits and interest income of the Group</t>
  </si>
  <si>
    <t>(a)  Total purchases</t>
  </si>
  <si>
    <t xml:space="preserve">      Total sales proceeds</t>
  </si>
  <si>
    <t xml:space="preserve">      Total profits/(loss) on disposals</t>
  </si>
  <si>
    <t>(b)  Investments as at 31 December 2006</t>
  </si>
  <si>
    <t xml:space="preserve">      At cost </t>
  </si>
  <si>
    <t xml:space="preserve">      At book value</t>
  </si>
  <si>
    <t xml:space="preserve">      At market value</t>
  </si>
  <si>
    <t>Corporate Proposals</t>
  </si>
  <si>
    <t>Group Borrowings</t>
  </si>
  <si>
    <t>Current</t>
  </si>
  <si>
    <t>Non current</t>
  </si>
  <si>
    <t>Secured</t>
  </si>
  <si>
    <t>Unsecured</t>
  </si>
  <si>
    <t>(equivalent)</t>
  </si>
  <si>
    <t>Bank borrowings denominated in foreign currency</t>
  </si>
  <si>
    <t>USD$'000</t>
  </si>
  <si>
    <t>9)</t>
  </si>
  <si>
    <t>Off Balance Sheet Financial Instruments</t>
  </si>
  <si>
    <t xml:space="preserve">The Group does not have any financial instruments with off balance sheet risk as at the date of this announcement. </t>
  </si>
  <si>
    <t>Material litigations</t>
  </si>
  <si>
    <t>Dividends</t>
  </si>
  <si>
    <t>Non-current assets held for sale</t>
  </si>
  <si>
    <t>Changes in banking facilities</t>
  </si>
  <si>
    <t>Repayment to related parties</t>
  </si>
  <si>
    <t>Repayment to related companies</t>
  </si>
  <si>
    <t xml:space="preserve">The interim financial report has been prepared in accordance with the same accounting policies adopted in the 2006 annual financial statements, except for the accounting policy changes that are expected to be reflected in the 2007 annual financial statements. Details of these changes in accounting policies are set out in Note 2.
This interim financial report should be read in conjunction with the audited financial statements for the year ended 31 December 2006.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2006. 
</t>
  </si>
  <si>
    <t>The carrying value of property, plant and equipment is based on the valuation incorporated in the annual financial statements for the year ended 31 December 2006.</t>
  </si>
  <si>
    <t>The Group did not purchase or dispose any quoted securities during the quarter under review.</t>
  </si>
  <si>
    <r>
      <t>This interim report is prepared in accordance with the Listing Requirements of Bursa Malaysia Securities Berhad and Financial Reporting Standard (FRS) 134</t>
    </r>
    <r>
      <rPr>
        <sz val="8"/>
        <rFont val="Arial"/>
        <family val="2"/>
      </rPr>
      <t>2004</t>
    </r>
    <r>
      <rPr>
        <sz val="10"/>
        <rFont val="Arial"/>
        <family val="2"/>
      </rPr>
      <t xml:space="preserve">: Interim Financial Reporting, issued by the Malaysian Accounting Standards Board (MASB).
</t>
    </r>
  </si>
  <si>
    <t>Receipt of term loan</t>
  </si>
  <si>
    <t>Receipt of short term borrowings</t>
  </si>
  <si>
    <t>Receipt of hire purchase loan</t>
  </si>
  <si>
    <t>Q1</t>
  </si>
  <si>
    <t>Q2</t>
  </si>
  <si>
    <t>YTD</t>
  </si>
  <si>
    <t>Q3</t>
  </si>
  <si>
    <t>Q4</t>
  </si>
  <si>
    <t>BRN$'000</t>
  </si>
  <si>
    <t>RMB$'000</t>
  </si>
  <si>
    <t>Foreign currency translation differences</t>
  </si>
  <si>
    <t>Net loss for the financial period</t>
  </si>
  <si>
    <t>There were no sales of unquoted investments and/or properties for the current financial quarter.</t>
  </si>
  <si>
    <t>Profit On Sale Of Investments And/Or Properties</t>
  </si>
  <si>
    <t>With the exception of FRS 117, the adoption of the above FRS does not have significant financial impact on the Group. The principal effects of the change in accounting policies resulting from the adoption of FRS 117 are summarised as below:</t>
  </si>
  <si>
    <t>The Group has applied the above change in accounting policy in accordance with the transitional provisons of FRS 117 wherby the unamortised amount of leasehold land is retained as surrogate carrying amount of prepaid lease payments. The following comparatives were restated following the adoption of FRS 117:</t>
  </si>
  <si>
    <t>Prepaid lease payment</t>
  </si>
  <si>
    <t>(The condensed consolidated income statement should be read in conjunction with the Annual Financial Statements for the year ended 31 December 2006)</t>
  </si>
  <si>
    <t>FOR THE FINANCIAL QUARTER ENDED 30 SEPTEMBER 2007</t>
  </si>
  <si>
    <t xml:space="preserve">                                                          As previously reported</t>
  </si>
  <si>
    <t>Effects on Adoption of FRS</t>
  </si>
  <si>
    <t>As restated</t>
  </si>
  <si>
    <t>Prepaid lease payments</t>
  </si>
  <si>
    <t>The MASB has issued the following new/revised FRSs that are effective for accounting periods beginning on or after 1 January 2007:-
FRS 117 Lease
FRS 124 Related Party Transactions</t>
  </si>
  <si>
    <t>9 months ended</t>
  </si>
  <si>
    <t>9 months ended 30 September 2007</t>
  </si>
  <si>
    <t>At 30 September 2007</t>
  </si>
  <si>
    <t>9 months ended 30 September 2006</t>
  </si>
  <si>
    <t>At 30 September 2006</t>
  </si>
  <si>
    <t>There were no material contingent liabilities or assets at the period ended 30 September 2007 except as disclosed below:</t>
  </si>
  <si>
    <t>Details of the Group's bank borrowings as at 30 September 2007 are as follows:-</t>
  </si>
  <si>
    <t>Acquisition of associated company</t>
  </si>
  <si>
    <t>Acquisition of unquoted company</t>
  </si>
  <si>
    <t>Dividends received from marketable securities</t>
  </si>
  <si>
    <t>Profit/(Loss) from operations</t>
  </si>
  <si>
    <t>Profit/(Loss) before taxation</t>
  </si>
  <si>
    <t>Profit/(Loss) for the financial period</t>
  </si>
  <si>
    <t xml:space="preserve"> consumer and industrial products</t>
  </si>
  <si>
    <t>The Main business segments of the Group are in the manufacture and sales of electronics and electrical consumer products, silk screen printing and embroidery and investment holding.</t>
  </si>
  <si>
    <t>i.</t>
  </si>
  <si>
    <t>purchase liabilities attributable to SG.</t>
  </si>
  <si>
    <t xml:space="preserve">Note: The Group's bank borrowings mainly comprises of bank overdrafts, bankers' acceptance, term loan and hire </t>
  </si>
  <si>
    <t>Turnover for the current quarter of RM10.893 million has increased by 9% as compared to the immediate preceding quarter of RM9.967million. The increase in turnover was mainly due to increase in turnover in electrical and electronic segment.</t>
  </si>
  <si>
    <t xml:space="preserve">The turnover for the current quarter and year-to-date under review was RM10.893 million and RM31.810 million respectively as compare to RM14.730 million and RM35.274 million in the respective corresponding period in year 2006. The lower turnover was mainly due to the deferment of orders and the weakening of the United States Dollar (USD) against Ringgit Malaysia (RM). </t>
  </si>
  <si>
    <t>The loss before taxation of the current quarter was RM1.818 million compared to RM3.057 million for the immediate preceding quarter. The lower losses in the current quarter is due to the increase in turnover.</t>
  </si>
  <si>
    <t>The Group posted loss before tax of RM1.818 million and RM6.838 million for current quarter and year-to-date respectively as compare to RM1.950 million profit before tax and RM0.3 million loss before tax in the corresponding period in year 2006. The increase in losses were mainly due to the weakening of the USD and the higher depreciation and finance cost charged.</t>
  </si>
  <si>
    <t>Prior to the adoption of the revised FRS 117, leasehold land was classified as property, plant and equipment and was stated at cost or valuation less accumulated depreciation and impairment losses. Under the revised FRS 117, leasehold land is an operating lease unless title passes to the lessee at the end of the lease term. With the adoption of the revised FRS 117, the unamortised carrying amounts of leasehold land are now classified as prepaid lease payments and amortised over the period of its remaining lease term, as allowed by the transitional provisions of the revised FRS 117. The reclassification of leasehold land as prepaid lease payments has been accounted for retrospectively and the comparatives in the balance sheet have been restated.</t>
  </si>
  <si>
    <t>There were no material changes in the composition of the Group for the current quarter up to the date of this report.</t>
  </si>
  <si>
    <t>On 12 October 2007, Astral Supreme Berhad (ASB) had announced that ASB proposed to acquire 350 shares of par value USD1,000.00 each, representing 35% equity interest in Sing Guan Silk Screen (Cambodia) Co. Ltd. ("Sing Guan Shares") from its 70% owned subsidiary, S.G. Silk Screen Industries Sdn Bhd for a total cash consideration of USD711,200 [US Dollars Seven Hundred Eleven Thousand Two Hundred only] which is equivalent to RM2,441,550 (Ringgit Malaysia Two Million Four Hundred Forty One Thousand Five Hundred Fifty only) ("Proposed Acquisition"). The Proposed Acquisition is pending the transfer of the Sing Guan Shares.</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</si>
</sst>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s>
  <fonts count="12">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i/>
      <sz val="9"/>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92">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15" applyNumberFormat="1" applyFont="1" applyAlignment="1">
      <alignment horizontal="right"/>
    </xf>
    <xf numFmtId="179" fontId="0" fillId="0" borderId="0" xfId="15" applyNumberFormat="1" applyFont="1" applyAlignment="1">
      <alignment/>
    </xf>
    <xf numFmtId="179" fontId="0" fillId="0" borderId="0" xfId="0" applyNumberFormat="1" applyFont="1" applyAlignment="1">
      <alignment/>
    </xf>
    <xf numFmtId="179" fontId="1" fillId="0" borderId="1" xfId="15" applyNumberFormat="1" applyFont="1" applyBorder="1" applyAlignment="1">
      <alignment horizontal="righ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15" applyNumberFormat="1" applyFont="1" applyAlignment="1">
      <alignment horizontal="right"/>
    </xf>
    <xf numFmtId="43" fontId="1" fillId="0" borderId="0" xfId="15" applyFont="1" applyAlignment="1">
      <alignment horizontal="right"/>
    </xf>
    <xf numFmtId="179" fontId="4" fillId="0" borderId="0" xfId="15" applyNumberFormat="1" applyFont="1" applyAlignment="1">
      <alignment horizontal="right"/>
    </xf>
    <xf numFmtId="179" fontId="1" fillId="0" borderId="2" xfId="15" applyNumberFormat="1" applyFont="1" applyBorder="1" applyAlignment="1">
      <alignment horizontal="right"/>
    </xf>
    <xf numFmtId="179" fontId="1" fillId="0" borderId="0" xfId="15" applyNumberFormat="1" applyFont="1" applyBorder="1" applyAlignment="1">
      <alignment horizontal="right"/>
    </xf>
    <xf numFmtId="41" fontId="1" fillId="0" borderId="2" xfId="15" applyNumberFormat="1" applyFont="1" applyBorder="1" applyAlignment="1">
      <alignment horizontal="right"/>
    </xf>
    <xf numFmtId="41" fontId="1" fillId="0" borderId="0" xfId="15" applyNumberFormat="1" applyFont="1" applyAlignment="1">
      <alignment horizontal="right"/>
    </xf>
    <xf numFmtId="179" fontId="1" fillId="0" borderId="3" xfId="15" applyNumberFormat="1" applyFont="1" applyBorder="1" applyAlignment="1">
      <alignment horizontal="right"/>
    </xf>
    <xf numFmtId="43" fontId="4" fillId="0" borderId="0" xfId="15" applyFont="1" applyAlignment="1">
      <alignment horizontal="right"/>
    </xf>
    <xf numFmtId="179" fontId="4" fillId="0" borderId="0" xfId="15" applyNumberFormat="1" applyFont="1" applyAlignment="1">
      <alignment horizontal="center"/>
    </xf>
    <xf numFmtId="179" fontId="1" fillId="0" borderId="2" xfId="15" applyNumberFormat="1" applyFont="1" applyBorder="1" applyAlignment="1">
      <alignment/>
    </xf>
    <xf numFmtId="179" fontId="1" fillId="0" borderId="0" xfId="15" applyNumberFormat="1" applyFont="1" applyAlignment="1">
      <alignment/>
    </xf>
    <xf numFmtId="179" fontId="1" fillId="0" borderId="0" xfId="15" applyNumberFormat="1" applyFont="1" applyBorder="1" applyAlignment="1">
      <alignment/>
    </xf>
    <xf numFmtId="41" fontId="1" fillId="0" borderId="0" xfId="15"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41" fontId="1" fillId="0" borderId="3" xfId="15" applyNumberFormat="1" applyFont="1" applyBorder="1" applyAlignment="1">
      <alignment horizontal="right"/>
    </xf>
    <xf numFmtId="179" fontId="1" fillId="0" borderId="3" xfId="15" applyNumberFormat="1" applyFont="1" applyBorder="1" applyAlignment="1">
      <alignment/>
    </xf>
    <xf numFmtId="0" fontId="1" fillId="0" borderId="0" xfId="0" applyFont="1" applyBorder="1" applyAlignment="1">
      <alignment/>
    </xf>
    <xf numFmtId="0" fontId="4" fillId="0" borderId="0" xfId="0" applyFont="1" applyAlignment="1">
      <alignment vertical="top"/>
    </xf>
    <xf numFmtId="179" fontId="1" fillId="0" borderId="0" xfId="15" applyNumberFormat="1" applyFont="1" applyAlignment="1">
      <alignment horizontal="center"/>
    </xf>
    <xf numFmtId="0" fontId="1" fillId="0" borderId="0" xfId="0" applyFont="1" applyAlignment="1">
      <alignment vertical="top"/>
    </xf>
    <xf numFmtId="188" fontId="1" fillId="0" borderId="0" xfId="0" applyNumberFormat="1" applyFont="1" applyAlignment="1">
      <alignment/>
    </xf>
    <xf numFmtId="188" fontId="4" fillId="0" borderId="0" xfId="15" applyNumberFormat="1" applyFont="1" applyAlignment="1" quotePrefix="1">
      <alignment horizontal="right"/>
    </xf>
    <xf numFmtId="188" fontId="0" fillId="0" borderId="0" xfId="0" applyNumberFormat="1" applyFont="1" applyAlignment="1">
      <alignment/>
    </xf>
    <xf numFmtId="187" fontId="1" fillId="0" borderId="0" xfId="15"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15"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4" xfId="15" applyNumberFormat="1" applyFont="1" applyBorder="1" applyAlignment="1">
      <alignment horizontal="right"/>
    </xf>
    <xf numFmtId="43" fontId="1" fillId="0" borderId="0" xfId="15"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5" xfId="15" applyNumberFormat="1" applyFont="1" applyBorder="1" applyAlignment="1">
      <alignment horizontal="right"/>
    </xf>
    <xf numFmtId="179" fontId="1" fillId="0" borderId="0" xfId="0" applyNumberFormat="1" applyFont="1" applyAlignment="1">
      <alignment/>
    </xf>
    <xf numFmtId="0" fontId="0" fillId="0" borderId="0" xfId="0" applyFont="1" applyAlignment="1">
      <alignment/>
    </xf>
    <xf numFmtId="179" fontId="1" fillId="0" borderId="6" xfId="15" applyNumberFormat="1" applyFont="1" applyBorder="1" applyAlignment="1">
      <alignment horizontal="right"/>
    </xf>
    <xf numFmtId="0" fontId="6" fillId="0" borderId="0" xfId="0" applyFont="1" applyAlignment="1">
      <alignment/>
    </xf>
    <xf numFmtId="0" fontId="0" fillId="0" borderId="2" xfId="0" applyFont="1" applyBorder="1" applyAlignment="1">
      <alignment/>
    </xf>
    <xf numFmtId="179" fontId="4" fillId="0" borderId="2" xfId="15" applyNumberFormat="1" applyFont="1" applyBorder="1" applyAlignment="1">
      <alignment horizontal="right"/>
    </xf>
    <xf numFmtId="41" fontId="1" fillId="0" borderId="5" xfId="15" applyNumberFormat="1" applyFont="1" applyBorder="1" applyAlignment="1">
      <alignment horizontal="right"/>
    </xf>
    <xf numFmtId="179" fontId="1" fillId="0" borderId="5" xfId="15" applyNumberFormat="1" applyFont="1" applyBorder="1" applyAlignment="1">
      <alignment/>
    </xf>
    <xf numFmtId="41" fontId="1" fillId="0" borderId="6" xfId="15" applyNumberFormat="1" applyFont="1" applyBorder="1" applyAlignment="1">
      <alignment horizontal="right"/>
    </xf>
    <xf numFmtId="0" fontId="7" fillId="0" borderId="0" xfId="0" applyFont="1" applyAlignment="1">
      <alignment/>
    </xf>
    <xf numFmtId="188" fontId="4" fillId="0" borderId="2" xfId="15" applyNumberFormat="1" applyFont="1" applyBorder="1" applyAlignment="1" quotePrefix="1">
      <alignment horizontal="righ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vertical="top"/>
    </xf>
    <xf numFmtId="0" fontId="4" fillId="0" borderId="0" xfId="0" applyFont="1" applyAlignment="1">
      <alignment horizontal="justify" vertical="top"/>
    </xf>
    <xf numFmtId="2" fontId="4" fillId="0" borderId="0" xfId="0" applyNumberFormat="1" applyFont="1" applyAlignment="1">
      <alignment/>
    </xf>
    <xf numFmtId="179" fontId="1" fillId="0" borderId="7" xfId="15" applyNumberFormat="1" applyFont="1" applyBorder="1" applyAlignment="1">
      <alignment horizontal="right"/>
    </xf>
    <xf numFmtId="179" fontId="1" fillId="0" borderId="8" xfId="15" applyNumberFormat="1" applyFont="1" applyBorder="1" applyAlignment="1">
      <alignment horizontal="right"/>
    </xf>
    <xf numFmtId="2" fontId="4" fillId="0" borderId="0" xfId="0" applyNumberFormat="1" applyFont="1" applyAlignment="1">
      <alignment vertical="top"/>
    </xf>
    <xf numFmtId="179" fontId="4" fillId="0" borderId="0" xfId="15" applyNumberFormat="1" applyFont="1" applyAlignment="1">
      <alignment horizontal="center" vertical="top" wrapText="1"/>
    </xf>
    <xf numFmtId="188" fontId="6"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179" fontId="1" fillId="0" borderId="6" xfId="15" applyNumberFormat="1" applyFont="1" applyBorder="1" applyAlignment="1">
      <alignment horizontal="left"/>
    </xf>
    <xf numFmtId="179" fontId="4" fillId="0" borderId="0" xfId="15" applyNumberFormat="1" applyFont="1" applyBorder="1" applyAlignment="1">
      <alignment horizontal="right"/>
    </xf>
    <xf numFmtId="179" fontId="1" fillId="0" borderId="0" xfId="15" applyNumberFormat="1" applyFont="1" applyAlignment="1">
      <alignment horizontal="center" vertical="top" wrapText="1"/>
    </xf>
    <xf numFmtId="179" fontId="1" fillId="0" borderId="0" xfId="15" applyNumberFormat="1" applyFont="1" applyAlignment="1">
      <alignment horizontal="center" vertical="top"/>
    </xf>
    <xf numFmtId="188" fontId="1" fillId="0" borderId="0" xfId="15" applyNumberFormat="1" applyFont="1" applyAlignment="1">
      <alignment horizontal="center" vertical="top" wrapText="1"/>
    </xf>
    <xf numFmtId="187" fontId="4" fillId="0" borderId="0" xfId="15" applyNumberFormat="1" applyFont="1" applyBorder="1" applyAlignment="1" quotePrefix="1">
      <alignment horizontal="right"/>
    </xf>
    <xf numFmtId="179" fontId="0" fillId="0" borderId="0" xfId="15" applyNumberFormat="1" applyFont="1" applyBorder="1" applyAlignment="1">
      <alignment horizontal="right"/>
    </xf>
    <xf numFmtId="179" fontId="8" fillId="0" borderId="0" xfId="15" applyNumberFormat="1" applyFont="1" applyAlignment="1">
      <alignment horizontal="right" vertical="top" wrapText="1"/>
    </xf>
    <xf numFmtId="0" fontId="1" fillId="0" borderId="0" xfId="0" applyFont="1" applyFill="1" applyAlignment="1">
      <alignment horizontal="justify" vertical="top" wrapText="1"/>
    </xf>
    <xf numFmtId="43" fontId="1" fillId="0" borderId="0" xfId="15" applyFont="1" applyBorder="1" applyAlignment="1">
      <alignment horizontal="right"/>
    </xf>
    <xf numFmtId="179" fontId="1" fillId="0" borderId="0" xfId="15" applyNumberFormat="1" applyFont="1" applyFill="1" applyAlignment="1">
      <alignment horizontal="right"/>
    </xf>
    <xf numFmtId="43" fontId="1" fillId="0" borderId="0" xfId="15" applyFont="1" applyFill="1" applyAlignment="1">
      <alignment horizontal="right"/>
    </xf>
    <xf numFmtId="179" fontId="4" fillId="0" borderId="0" xfId="15" applyNumberFormat="1" applyFont="1" applyFill="1" applyAlignment="1">
      <alignment horizontal="right"/>
    </xf>
    <xf numFmtId="179" fontId="1" fillId="0" borderId="2" xfId="15" applyNumberFormat="1" applyFont="1" applyFill="1" applyBorder="1" applyAlignment="1">
      <alignment horizontal="right"/>
    </xf>
    <xf numFmtId="0" fontId="1" fillId="0" borderId="0" xfId="0" applyFont="1" applyFill="1" applyAlignment="1">
      <alignment horizontal="justify" vertical="top"/>
    </xf>
    <xf numFmtId="179" fontId="0" fillId="0" borderId="0" xfId="15" applyNumberFormat="1" applyFont="1" applyFill="1" applyAlignment="1">
      <alignment horizontal="right"/>
    </xf>
    <xf numFmtId="187" fontId="7" fillId="0" borderId="0" xfId="0" applyNumberFormat="1" applyFont="1" applyAlignment="1">
      <alignment horizontal="center"/>
    </xf>
    <xf numFmtId="187" fontId="1" fillId="0" borderId="0" xfId="15" applyNumberFormat="1" applyFont="1" applyFill="1" applyAlignment="1" quotePrefix="1">
      <alignment horizontal="right"/>
    </xf>
    <xf numFmtId="0" fontId="7" fillId="0" borderId="0" xfId="0" applyFont="1" applyAlignment="1">
      <alignment horizontal="center"/>
    </xf>
    <xf numFmtId="179" fontId="1" fillId="0" borderId="6" xfId="15" applyNumberFormat="1" applyFont="1" applyFill="1" applyBorder="1" applyAlignment="1">
      <alignment horizontal="right"/>
    </xf>
    <xf numFmtId="179" fontId="1" fillId="0" borderId="0" xfId="15" applyNumberFormat="1" applyFont="1" applyFill="1" applyAlignment="1">
      <alignment/>
    </xf>
    <xf numFmtId="188" fontId="4" fillId="0" borderId="2" xfId="15" applyNumberFormat="1" applyFont="1" applyFill="1" applyBorder="1" applyAlignment="1" quotePrefix="1">
      <alignment horizontal="right"/>
    </xf>
    <xf numFmtId="179" fontId="1" fillId="0" borderId="0" xfId="15" applyNumberFormat="1" applyFont="1" applyFill="1" applyBorder="1" applyAlignment="1">
      <alignment/>
    </xf>
    <xf numFmtId="179" fontId="1" fillId="0" borderId="2" xfId="15" applyNumberFormat="1" applyFont="1" applyFill="1" applyBorder="1" applyAlignment="1">
      <alignment/>
    </xf>
    <xf numFmtId="179" fontId="1" fillId="0" borderId="3" xfId="15" applyNumberFormat="1" applyFont="1" applyFill="1" applyBorder="1" applyAlignment="1">
      <alignment/>
    </xf>
    <xf numFmtId="41" fontId="1" fillId="0" borderId="0" xfId="15" applyNumberFormat="1" applyFont="1" applyFill="1" applyAlignment="1">
      <alignment horizontal="right"/>
    </xf>
    <xf numFmtId="41" fontId="1" fillId="0" borderId="3" xfId="15" applyNumberFormat="1" applyFont="1" applyFill="1" applyBorder="1" applyAlignment="1">
      <alignment horizontal="right"/>
    </xf>
    <xf numFmtId="0" fontId="1" fillId="0" borderId="0" xfId="0" applyFont="1" applyFill="1" applyAlignment="1">
      <alignment/>
    </xf>
    <xf numFmtId="179" fontId="1" fillId="0" borderId="6" xfId="15" applyNumberFormat="1" applyFont="1" applyFill="1" applyBorder="1" applyAlignment="1">
      <alignment horizontal="left"/>
    </xf>
    <xf numFmtId="179" fontId="0" fillId="0" borderId="0" xfId="15" applyNumberFormat="1" applyFont="1" applyFill="1" applyAlignment="1">
      <alignment/>
    </xf>
    <xf numFmtId="179" fontId="1" fillId="0" borderId="0" xfId="15" applyNumberFormat="1" applyFont="1" applyFill="1" applyAlignment="1">
      <alignment horizontal="right" vertical="top" wrapText="1"/>
    </xf>
    <xf numFmtId="179" fontId="1" fillId="0" borderId="0" xfId="15" applyNumberFormat="1" applyFont="1" applyFill="1" applyBorder="1" applyAlignment="1">
      <alignment horizontal="right" vertical="top" wrapText="1"/>
    </xf>
    <xf numFmtId="0" fontId="0" fillId="0" borderId="0" xfId="0" applyFont="1" applyFill="1" applyAlignment="1">
      <alignment/>
    </xf>
    <xf numFmtId="179" fontId="1" fillId="0" borderId="0" xfId="15" applyNumberFormat="1" applyFont="1" applyFill="1" applyAlignment="1">
      <alignment horizontal="center" vertical="top" wrapText="1"/>
    </xf>
    <xf numFmtId="179" fontId="1" fillId="0" borderId="0" xfId="15" applyNumberFormat="1" applyFont="1" applyFill="1" applyBorder="1" applyAlignment="1">
      <alignment horizontal="center" vertical="top" wrapText="1"/>
    </xf>
    <xf numFmtId="179" fontId="1" fillId="0" borderId="4" xfId="15" applyNumberFormat="1" applyFont="1" applyFill="1" applyBorder="1" applyAlignment="1">
      <alignment horizontal="center" vertical="top" wrapText="1"/>
    </xf>
    <xf numFmtId="179" fontId="1" fillId="0" borderId="0" xfId="15" applyNumberFormat="1" applyFont="1" applyFill="1" applyAlignment="1">
      <alignment horizontal="center" vertical="top"/>
    </xf>
    <xf numFmtId="179" fontId="1" fillId="0" borderId="0" xfId="15" applyNumberFormat="1" applyFont="1" applyFill="1" applyBorder="1" applyAlignment="1">
      <alignment horizontal="center" vertical="top"/>
    </xf>
    <xf numFmtId="179" fontId="1" fillId="0" borderId="0" xfId="15" applyNumberFormat="1" applyFont="1" applyFill="1" applyAlignment="1">
      <alignment horizontal="right" vertical="top"/>
    </xf>
    <xf numFmtId="0" fontId="10" fillId="0" borderId="0" xfId="0" applyFont="1" applyFill="1" applyAlignment="1">
      <alignment/>
    </xf>
    <xf numFmtId="179" fontId="9" fillId="0" borderId="0" xfId="15" applyNumberFormat="1" applyFont="1" applyFill="1" applyAlignment="1">
      <alignment horizontal="right" vertical="top"/>
    </xf>
    <xf numFmtId="179" fontId="9" fillId="0" borderId="0" xfId="15" applyNumberFormat="1" applyFont="1" applyFill="1" applyBorder="1" applyAlignment="1">
      <alignment horizontal="center" vertical="top"/>
    </xf>
    <xf numFmtId="0" fontId="0" fillId="0" borderId="0" xfId="0" applyFont="1" applyFill="1" applyAlignment="1">
      <alignment/>
    </xf>
    <xf numFmtId="179" fontId="0" fillId="0" borderId="0" xfId="15" applyNumberFormat="1" applyFont="1" applyFill="1" applyBorder="1" applyAlignment="1">
      <alignment horizontal="right"/>
    </xf>
    <xf numFmtId="0" fontId="1" fillId="0" borderId="0" xfId="0" applyFont="1" applyAlignment="1">
      <alignment horizontal="left"/>
    </xf>
    <xf numFmtId="0" fontId="0" fillId="0" borderId="0" xfId="0" applyAlignment="1">
      <alignment vertical="justify"/>
    </xf>
    <xf numFmtId="0" fontId="0" fillId="0" borderId="0" xfId="0" applyFont="1" applyAlignment="1">
      <alignment vertical="justify"/>
    </xf>
    <xf numFmtId="0" fontId="4" fillId="0" borderId="0" xfId="0" applyFont="1" applyAlignment="1">
      <alignment vertical="justify"/>
    </xf>
    <xf numFmtId="0" fontId="0" fillId="0" borderId="0" xfId="0" applyAlignment="1">
      <alignment/>
    </xf>
    <xf numFmtId="0" fontId="4" fillId="0" borderId="0" xfId="0" applyFont="1" applyAlignment="1">
      <alignment horizontal="center" vertical="justify"/>
    </xf>
    <xf numFmtId="187" fontId="4" fillId="0" borderId="0" xfId="15" applyNumberFormat="1" applyFont="1" applyAlignment="1" quotePrefix="1">
      <alignment horizontal="center"/>
    </xf>
    <xf numFmtId="0" fontId="0" fillId="0" borderId="0" xfId="0" applyFont="1" applyAlignment="1">
      <alignment/>
    </xf>
    <xf numFmtId="187" fontId="4" fillId="0" borderId="0" xfId="15" applyNumberFormat="1" applyFont="1" applyBorder="1" applyAlignment="1" quotePrefix="1">
      <alignment horizontal="center"/>
    </xf>
    <xf numFmtId="0" fontId="1" fillId="0" borderId="0" xfId="0" applyFont="1" applyAlignment="1">
      <alignment vertical="justify"/>
    </xf>
    <xf numFmtId="0" fontId="1" fillId="0" borderId="0" xfId="0" applyFont="1" applyAlignment="1">
      <alignment horizontal="left" vertical="top"/>
    </xf>
    <xf numFmtId="179" fontId="4" fillId="0" borderId="0" xfId="15" applyNumberFormat="1" applyFont="1" applyFill="1" applyAlignment="1">
      <alignment horizontal="center" vertical="top" wrapText="1"/>
    </xf>
    <xf numFmtId="187" fontId="4" fillId="0" borderId="0" xfId="15" applyNumberFormat="1" applyFont="1" applyFill="1" applyAlignment="1" quotePrefix="1">
      <alignment horizontal="right"/>
    </xf>
    <xf numFmtId="179" fontId="4" fillId="0" borderId="0" xfId="15" applyNumberFormat="1" applyFont="1" applyFill="1" applyBorder="1" applyAlignment="1">
      <alignment horizontal="right"/>
    </xf>
    <xf numFmtId="179" fontId="1" fillId="0" borderId="0" xfId="15" applyNumberFormat="1" applyFont="1" applyFill="1" applyBorder="1" applyAlignment="1">
      <alignment horizontal="right"/>
    </xf>
    <xf numFmtId="179" fontId="1" fillId="0" borderId="4" xfId="15" applyNumberFormat="1" applyFont="1" applyFill="1" applyBorder="1" applyAlignment="1">
      <alignment horizontal="right"/>
    </xf>
    <xf numFmtId="179" fontId="1" fillId="0" borderId="0" xfId="15" applyNumberFormat="1" applyFont="1" applyFill="1" applyAlignment="1">
      <alignment horizontal="center"/>
    </xf>
    <xf numFmtId="43" fontId="1" fillId="0" borderId="0" xfId="15" applyNumberFormat="1" applyFont="1" applyFill="1" applyBorder="1" applyAlignment="1">
      <alignment horizontal="right"/>
    </xf>
    <xf numFmtId="0" fontId="6" fillId="0" borderId="0" xfId="0" applyFont="1" applyFill="1" applyAlignment="1">
      <alignment/>
    </xf>
    <xf numFmtId="41" fontId="1" fillId="0" borderId="0" xfId="15" applyNumberFormat="1" applyFont="1" applyFill="1" applyBorder="1" applyAlignment="1">
      <alignment horizontal="right"/>
    </xf>
    <xf numFmtId="41" fontId="1" fillId="0" borderId="2" xfId="15" applyNumberFormat="1" applyFont="1" applyFill="1" applyBorder="1" applyAlignment="1">
      <alignment horizontal="right"/>
    </xf>
    <xf numFmtId="41" fontId="1" fillId="0" borderId="5" xfId="15" applyNumberFormat="1" applyFont="1" applyFill="1" applyBorder="1" applyAlignment="1">
      <alignment horizontal="right"/>
    </xf>
    <xf numFmtId="179" fontId="1" fillId="0" borderId="5" xfId="15" applyNumberFormat="1" applyFont="1" applyFill="1" applyBorder="1" applyAlignment="1">
      <alignment horizontal="right"/>
    </xf>
    <xf numFmtId="179" fontId="1" fillId="0" borderId="5" xfId="15" applyNumberFormat="1" applyFont="1" applyFill="1" applyBorder="1" applyAlignment="1">
      <alignment/>
    </xf>
    <xf numFmtId="41" fontId="1" fillId="0" borderId="6" xfId="15" applyNumberFormat="1" applyFont="1" applyFill="1" applyBorder="1" applyAlignment="1">
      <alignment horizontal="right"/>
    </xf>
    <xf numFmtId="187" fontId="4" fillId="0" borderId="0" xfId="15" applyNumberFormat="1" applyFont="1" applyFill="1" applyBorder="1" applyAlignment="1" quotePrefix="1">
      <alignment horizontal="right"/>
    </xf>
    <xf numFmtId="179" fontId="1" fillId="0" borderId="9" xfId="15" applyNumberFormat="1" applyFont="1" applyFill="1" applyBorder="1" applyAlignment="1">
      <alignment horizontal="right"/>
    </xf>
    <xf numFmtId="179" fontId="1" fillId="0" borderId="7" xfId="15" applyNumberFormat="1" applyFont="1" applyFill="1" applyBorder="1" applyAlignment="1">
      <alignment horizontal="right"/>
    </xf>
    <xf numFmtId="179" fontId="1" fillId="0" borderId="10" xfId="15" applyNumberFormat="1" applyFont="1" applyFill="1" applyBorder="1" applyAlignment="1">
      <alignment horizontal="right"/>
    </xf>
    <xf numFmtId="179" fontId="1" fillId="0" borderId="8" xfId="15" applyNumberFormat="1" applyFont="1" applyFill="1" applyBorder="1" applyAlignment="1">
      <alignment horizontal="right"/>
    </xf>
    <xf numFmtId="179" fontId="1" fillId="0" borderId="1" xfId="15" applyNumberFormat="1" applyFont="1" applyFill="1" applyBorder="1" applyAlignment="1">
      <alignment horizontal="right"/>
    </xf>
    <xf numFmtId="187" fontId="4" fillId="0" borderId="0" xfId="15" applyNumberFormat="1" applyFont="1" applyFill="1" applyBorder="1" applyAlignment="1" quotePrefix="1">
      <alignment horizontal="center"/>
    </xf>
    <xf numFmtId="187" fontId="4" fillId="0" borderId="0" xfId="15" applyNumberFormat="1" applyFont="1" applyFill="1" applyAlignment="1" quotePrefix="1">
      <alignment horizontal="center"/>
    </xf>
    <xf numFmtId="179" fontId="1" fillId="0" borderId="3" xfId="15" applyNumberFormat="1" applyFont="1" applyFill="1" applyBorder="1" applyAlignment="1">
      <alignment horizontal="right"/>
    </xf>
    <xf numFmtId="179" fontId="1" fillId="0" borderId="3" xfId="15" applyNumberFormat="1" applyFont="1" applyFill="1" applyBorder="1" applyAlignment="1">
      <alignment horizontal="right" vertical="top"/>
    </xf>
    <xf numFmtId="179" fontId="1" fillId="0" borderId="3" xfId="15" applyNumberFormat="1" applyFont="1" applyFill="1" applyBorder="1" applyAlignment="1">
      <alignment horizontal="center" vertical="top"/>
    </xf>
    <xf numFmtId="43" fontId="1" fillId="0" borderId="3" xfId="15" applyFont="1" applyFill="1" applyBorder="1" applyAlignment="1">
      <alignment horizontal="right" vertical="top"/>
    </xf>
    <xf numFmtId="179" fontId="1" fillId="0" borderId="0" xfId="15" applyNumberFormat="1" applyFont="1" applyFill="1" applyBorder="1" applyAlignment="1">
      <alignment horizontal="right" vertical="top"/>
    </xf>
    <xf numFmtId="179"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0" fontId="0" fillId="0" borderId="0" xfId="0" applyFill="1" applyAlignment="1">
      <alignment horizontal="justify" vertical="justify"/>
    </xf>
    <xf numFmtId="0" fontId="4" fillId="0" borderId="0" xfId="0" applyFont="1" applyAlignment="1">
      <alignment horizontal="left" vertical="top"/>
    </xf>
    <xf numFmtId="0" fontId="1" fillId="0" borderId="0" xfId="0" applyFont="1" applyAlignment="1">
      <alignment vertical="justify"/>
    </xf>
    <xf numFmtId="179" fontId="1" fillId="0" borderId="0" xfId="15" applyNumberFormat="1" applyFont="1" applyAlignment="1">
      <alignment horizontal="center" vertical="top" wrapText="1"/>
    </xf>
    <xf numFmtId="179" fontId="4" fillId="0" borderId="0" xfId="15" applyNumberFormat="1" applyFont="1" applyAlignment="1">
      <alignment horizontal="center" vertical="top" wrapText="1"/>
    </xf>
    <xf numFmtId="179" fontId="4" fillId="0" borderId="0" xfId="15"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0" xfId="15"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4" fillId="0" borderId="0" xfId="0" applyFont="1" applyAlignment="1">
      <alignment/>
    </xf>
    <xf numFmtId="0" fontId="1" fillId="0" borderId="0" xfId="0" applyFont="1" applyAlignment="1">
      <alignment/>
    </xf>
    <xf numFmtId="0" fontId="1" fillId="0" borderId="0" xfId="0" applyFont="1" applyAlignment="1">
      <alignment horizontal="justify" vertical="top"/>
    </xf>
    <xf numFmtId="0" fontId="0" fillId="0" borderId="0" xfId="0" applyAlignment="1">
      <alignment/>
    </xf>
    <xf numFmtId="0" fontId="1" fillId="0" borderId="0" xfId="0" applyFont="1" applyFill="1" applyAlignment="1">
      <alignment horizontal="justify" vertical="top" wrapText="1"/>
    </xf>
    <xf numFmtId="0" fontId="0" fillId="0" borderId="0" xfId="0" applyFill="1" applyAlignment="1">
      <alignment/>
    </xf>
    <xf numFmtId="49" fontId="4" fillId="0" borderId="0" xfId="15" applyNumberFormat="1" applyFont="1" applyAlignment="1">
      <alignment horizontal="center" vertical="top" wrapText="1"/>
    </xf>
    <xf numFmtId="0" fontId="0" fillId="0" borderId="0" xfId="0" applyAlignment="1">
      <alignment/>
    </xf>
    <xf numFmtId="0" fontId="4" fillId="0" borderId="0" xfId="0" applyFont="1" applyAlignment="1">
      <alignment horizontal="justify" vertical="top"/>
    </xf>
    <xf numFmtId="0" fontId="4" fillId="0" borderId="0" xfId="0" applyFont="1" applyFill="1" applyAlignment="1">
      <alignment horizontal="justify" vertical="top" wrapText="1"/>
    </xf>
    <xf numFmtId="0" fontId="1" fillId="0" borderId="0" xfId="0" applyFont="1" applyFill="1" applyAlignment="1">
      <alignment horizontal="justify" vertical="top"/>
    </xf>
    <xf numFmtId="0" fontId="0" fillId="0" borderId="0" xfId="0" applyAlignment="1">
      <alignment vertical="top"/>
    </xf>
    <xf numFmtId="0" fontId="1" fillId="0" borderId="0" xfId="0" applyFont="1" applyFill="1" applyAlignment="1">
      <alignment horizontal="justify" vertical="justify"/>
    </xf>
    <xf numFmtId="188" fontId="1" fillId="0" borderId="0" xfId="15" applyNumberFormat="1" applyFont="1" applyAlignment="1">
      <alignment horizontal="center" vertical="top" wrapText="1"/>
    </xf>
    <xf numFmtId="179" fontId="1" fillId="0" borderId="0" xfId="15" applyNumberFormat="1" applyFont="1" applyAlignment="1">
      <alignment horizontal="center" vertical="top"/>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8</xdr:row>
      <xdr:rowOff>38100</xdr:rowOff>
    </xdr:from>
    <xdr:to>
      <xdr:col>7</xdr:col>
      <xdr:colOff>762000</xdr:colOff>
      <xdr:row>8</xdr:row>
      <xdr:rowOff>47625</xdr:rowOff>
    </xdr:to>
    <xdr:sp>
      <xdr:nvSpPr>
        <xdr:cNvPr id="2" name="AutoShape 3"/>
        <xdr:cNvSpPr>
          <a:spLocks/>
        </xdr:cNvSpPr>
      </xdr:nvSpPr>
      <xdr:spPr>
        <a:xfrm rot="10800000">
          <a:off x="4514850" y="14097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104775</xdr:colOff>
      <xdr:row>27</xdr:row>
      <xdr:rowOff>38100</xdr:rowOff>
    </xdr:from>
    <xdr:to>
      <xdr:col>5</xdr:col>
      <xdr:colOff>419100</xdr:colOff>
      <xdr:row>27</xdr:row>
      <xdr:rowOff>38100</xdr:rowOff>
    </xdr:to>
    <xdr:sp>
      <xdr:nvSpPr>
        <xdr:cNvPr id="3" name="Line 4"/>
        <xdr:cNvSpPr>
          <a:spLocks/>
        </xdr:cNvSpPr>
      </xdr:nvSpPr>
      <xdr:spPr>
        <a:xfrm flipH="1">
          <a:off x="2514600" y="46863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27</xdr:row>
      <xdr:rowOff>38100</xdr:rowOff>
    </xdr:from>
    <xdr:to>
      <xdr:col>7</xdr:col>
      <xdr:colOff>762000</xdr:colOff>
      <xdr:row>27</xdr:row>
      <xdr:rowOff>47625</xdr:rowOff>
    </xdr:to>
    <xdr:sp>
      <xdr:nvSpPr>
        <xdr:cNvPr id="4" name="AutoShape 5"/>
        <xdr:cNvSpPr>
          <a:spLocks/>
        </xdr:cNvSpPr>
      </xdr:nvSpPr>
      <xdr:spPr>
        <a:xfrm rot="10800000">
          <a:off x="4514850" y="46863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4"/>
  <sheetViews>
    <sheetView showGridLines="0" tabSelected="1" view="pageBreakPreview" zoomScaleSheetLayoutView="100" workbookViewId="0" topLeftCell="A1">
      <pane xSplit="1" ySplit="10" topLeftCell="B32" activePane="bottomRight" state="frozen"/>
      <selection pane="topLeft" activeCell="F53" sqref="F53"/>
      <selection pane="topRight" activeCell="F53" sqref="F53"/>
      <selection pane="bottomLeft" activeCell="F53" sqref="F53"/>
      <selection pane="bottomRight" activeCell="F53" sqref="F53"/>
    </sheetView>
  </sheetViews>
  <sheetFormatPr defaultColWidth="9.140625" defaultRowHeight="13.5"/>
  <cols>
    <col min="1" max="1" width="36.00390625" style="2" customWidth="1"/>
    <col min="2" max="2" width="12.7109375" style="3" customWidth="1"/>
    <col min="3" max="3" width="1.7109375" style="3" customWidth="1"/>
    <col min="4" max="4" width="12.7109375" style="91" customWidth="1"/>
    <col min="5" max="5" width="1.7109375" style="91" customWidth="1"/>
    <col min="6" max="6" width="12.7109375" style="91" customWidth="1"/>
    <col min="7" max="7" width="1.7109375" style="91" customWidth="1"/>
    <col min="8" max="8" width="12.7109375" style="91" customWidth="1"/>
    <col min="9" max="16384" width="9.140625" style="2" customWidth="1"/>
  </cols>
  <sheetData>
    <row r="1" spans="1:8" ht="13.5">
      <c r="A1" s="37" t="s">
        <v>104</v>
      </c>
      <c r="B1" s="11"/>
      <c r="C1" s="11"/>
      <c r="D1" s="86"/>
      <c r="E1" s="86"/>
      <c r="F1" s="86"/>
      <c r="G1" s="86"/>
      <c r="H1" s="86"/>
    </row>
    <row r="2" spans="1:8" ht="13.5">
      <c r="A2" s="37" t="s">
        <v>105</v>
      </c>
      <c r="B2" s="11"/>
      <c r="C2" s="11"/>
      <c r="D2" s="86"/>
      <c r="E2" s="86"/>
      <c r="F2" s="86"/>
      <c r="G2" s="86"/>
      <c r="H2" s="86"/>
    </row>
    <row r="3" spans="1:8" ht="13.5">
      <c r="A3" s="37" t="s">
        <v>231</v>
      </c>
      <c r="B3" s="11"/>
      <c r="C3" s="11"/>
      <c r="D3" s="86"/>
      <c r="E3" s="86"/>
      <c r="F3" s="86"/>
      <c r="G3" s="86"/>
      <c r="H3" s="86"/>
    </row>
    <row r="4" spans="1:8" ht="13.5">
      <c r="A4" s="10"/>
      <c r="B4" s="11"/>
      <c r="C4" s="11"/>
      <c r="D4" s="86"/>
      <c r="E4" s="86"/>
      <c r="F4" s="86"/>
      <c r="G4" s="86"/>
      <c r="H4" s="86"/>
    </row>
    <row r="5" spans="1:8" ht="13.5">
      <c r="A5" s="37" t="s">
        <v>106</v>
      </c>
      <c r="B5" s="11"/>
      <c r="C5" s="11"/>
      <c r="D5" s="86"/>
      <c r="E5" s="86"/>
      <c r="F5" s="86"/>
      <c r="G5" s="86"/>
      <c r="H5" s="86"/>
    </row>
    <row r="6" spans="1:8" ht="13.5">
      <c r="A6" s="9"/>
      <c r="B6" s="11"/>
      <c r="C6" s="11"/>
      <c r="D6" s="86"/>
      <c r="E6" s="86"/>
      <c r="F6" s="86"/>
      <c r="G6" s="86"/>
      <c r="H6" s="86"/>
    </row>
    <row r="7" spans="1:8" ht="13.5">
      <c r="A7" s="10"/>
      <c r="B7" s="11"/>
      <c r="C7" s="11"/>
      <c r="D7" s="87"/>
      <c r="E7" s="87"/>
      <c r="F7" s="86"/>
      <c r="G7" s="86"/>
      <c r="H7" s="86"/>
    </row>
    <row r="8" spans="1:8" ht="13.5">
      <c r="A8" s="10"/>
      <c r="B8" s="165" t="s">
        <v>107</v>
      </c>
      <c r="C8" s="165"/>
      <c r="D8" s="165"/>
      <c r="E8" s="131"/>
      <c r="F8" s="166" t="s">
        <v>237</v>
      </c>
      <c r="G8" s="166"/>
      <c r="H8" s="166"/>
    </row>
    <row r="9" spans="1:8" s="40" customFormat="1" ht="13.5">
      <c r="A9" s="38"/>
      <c r="B9" s="39">
        <v>39355</v>
      </c>
      <c r="C9" s="39"/>
      <c r="D9" s="132">
        <v>38990</v>
      </c>
      <c r="E9" s="132"/>
      <c r="F9" s="132">
        <f>B9</f>
        <v>39355</v>
      </c>
      <c r="G9" s="132"/>
      <c r="H9" s="132">
        <f>D9</f>
        <v>38990</v>
      </c>
    </row>
    <row r="10" spans="1:8" ht="13.5">
      <c r="A10" s="10"/>
      <c r="B10" s="13" t="s">
        <v>85</v>
      </c>
      <c r="C10" s="77"/>
      <c r="D10" s="88" t="s">
        <v>85</v>
      </c>
      <c r="E10" s="133"/>
      <c r="F10" s="88" t="s">
        <v>85</v>
      </c>
      <c r="G10" s="133"/>
      <c r="H10" s="88" t="s">
        <v>85</v>
      </c>
    </row>
    <row r="11" spans="1:8" ht="13.5">
      <c r="A11" s="10"/>
      <c r="B11" s="11"/>
      <c r="C11" s="11"/>
      <c r="D11" s="86"/>
      <c r="E11" s="86"/>
      <c r="F11" s="86"/>
      <c r="G11" s="86"/>
      <c r="H11" s="86"/>
    </row>
    <row r="12" spans="1:8" ht="13.5">
      <c r="A12" s="10" t="s">
        <v>108</v>
      </c>
      <c r="B12" s="11">
        <v>10893</v>
      </c>
      <c r="C12" s="11"/>
      <c r="D12" s="86">
        <v>14730</v>
      </c>
      <c r="E12" s="86"/>
      <c r="F12" s="86">
        <v>31810</v>
      </c>
      <c r="G12" s="86"/>
      <c r="H12" s="86">
        <v>35274</v>
      </c>
    </row>
    <row r="13" spans="1:8" ht="13.5">
      <c r="A13" s="10" t="s">
        <v>95</v>
      </c>
      <c r="B13" s="15">
        <v>-10120</v>
      </c>
      <c r="C13" s="15"/>
      <c r="D13" s="134">
        <v>-10066</v>
      </c>
      <c r="E13" s="134"/>
      <c r="F13" s="134">
        <v>-29736</v>
      </c>
      <c r="G13" s="134"/>
      <c r="H13" s="134">
        <v>-27449</v>
      </c>
    </row>
    <row r="14" spans="1:8" ht="13.5">
      <c r="A14" s="10"/>
      <c r="B14" s="14"/>
      <c r="C14" s="15"/>
      <c r="D14" s="89"/>
      <c r="E14" s="134"/>
      <c r="F14" s="89"/>
      <c r="G14" s="134"/>
      <c r="H14" s="89"/>
    </row>
    <row r="15" spans="1:8" ht="13.5">
      <c r="A15" s="9" t="s">
        <v>96</v>
      </c>
      <c r="B15" s="11">
        <f>SUM(B12:B13)</f>
        <v>773</v>
      </c>
      <c r="C15" s="11"/>
      <c r="D15" s="86">
        <f>SUM(D12:D13)</f>
        <v>4664</v>
      </c>
      <c r="E15" s="86"/>
      <c r="F15" s="86">
        <f>SUM(F12:F13)</f>
        <v>2074</v>
      </c>
      <c r="G15" s="86"/>
      <c r="H15" s="86">
        <f>SUM(H12:H13)</f>
        <v>7825</v>
      </c>
    </row>
    <row r="16" spans="1:8" ht="13.5">
      <c r="A16" s="9"/>
      <c r="B16" s="11"/>
      <c r="C16" s="11"/>
      <c r="D16" s="86"/>
      <c r="E16" s="86"/>
      <c r="F16" s="86"/>
      <c r="G16" s="86"/>
      <c r="H16" s="86"/>
    </row>
    <row r="17" spans="1:13" ht="13.5">
      <c r="A17" s="10" t="s">
        <v>109</v>
      </c>
      <c r="B17" s="15">
        <v>55</v>
      </c>
      <c r="C17" s="15"/>
      <c r="D17" s="134">
        <v>176</v>
      </c>
      <c r="E17" s="134"/>
      <c r="F17" s="134">
        <v>263</v>
      </c>
      <c r="G17" s="134"/>
      <c r="H17" s="134">
        <v>439</v>
      </c>
      <c r="K17" s="5"/>
      <c r="L17" s="5"/>
      <c r="M17" s="5"/>
    </row>
    <row r="18" spans="1:13" ht="13.5">
      <c r="A18" s="10" t="s">
        <v>97</v>
      </c>
      <c r="B18" s="15">
        <v>-1784</v>
      </c>
      <c r="C18" s="15"/>
      <c r="D18" s="134">
        <v>-1646</v>
      </c>
      <c r="E18" s="134"/>
      <c r="F18" s="134">
        <v>-6019</v>
      </c>
      <c r="G18" s="134"/>
      <c r="H18" s="134">
        <v>-5830</v>
      </c>
      <c r="K18" s="5"/>
      <c r="L18" s="5"/>
      <c r="M18" s="5"/>
    </row>
    <row r="19" spans="1:8" ht="13.5">
      <c r="A19" s="10" t="s">
        <v>110</v>
      </c>
      <c r="B19" s="15">
        <v>-160</v>
      </c>
      <c r="C19" s="15"/>
      <c r="D19" s="134">
        <v>-738</v>
      </c>
      <c r="E19" s="134"/>
      <c r="F19" s="134">
        <v>-1217</v>
      </c>
      <c r="G19" s="134"/>
      <c r="H19" s="134">
        <v>-1663</v>
      </c>
    </row>
    <row r="20" spans="1:8" ht="13.5">
      <c r="A20" s="10" t="s">
        <v>111</v>
      </c>
      <c r="B20" s="15">
        <v>-53</v>
      </c>
      <c r="C20" s="15"/>
      <c r="D20" s="134">
        <v>-57</v>
      </c>
      <c r="E20" s="134"/>
      <c r="F20" s="134">
        <v>-217</v>
      </c>
      <c r="G20" s="134"/>
      <c r="H20" s="134">
        <v>-139</v>
      </c>
    </row>
    <row r="21" spans="1:8" ht="13.5">
      <c r="A21" s="10"/>
      <c r="B21" s="14"/>
      <c r="C21" s="15"/>
      <c r="D21" s="89"/>
      <c r="E21" s="134"/>
      <c r="F21" s="89"/>
      <c r="G21" s="134"/>
      <c r="H21" s="89"/>
    </row>
    <row r="22" spans="1:8" ht="13.5">
      <c r="A22" s="10" t="s">
        <v>247</v>
      </c>
      <c r="B22" s="15">
        <f>SUM(B15:B21)</f>
        <v>-1169</v>
      </c>
      <c r="C22" s="15"/>
      <c r="D22" s="134">
        <f>SUM(D15:D21)</f>
        <v>2399</v>
      </c>
      <c r="E22" s="134"/>
      <c r="F22" s="134">
        <f>SUM(F15:F21)</f>
        <v>-5116</v>
      </c>
      <c r="G22" s="134"/>
      <c r="H22" s="134">
        <f>SUM(H15:H21)</f>
        <v>632</v>
      </c>
    </row>
    <row r="23" spans="1:8" ht="13.5">
      <c r="A23" s="10"/>
      <c r="B23" s="15"/>
      <c r="C23" s="15"/>
      <c r="D23" s="134"/>
      <c r="E23" s="134"/>
      <c r="F23" s="134"/>
      <c r="G23" s="134"/>
      <c r="H23" s="134"/>
    </row>
    <row r="24" spans="1:8" ht="13.5">
      <c r="A24" s="10" t="s">
        <v>112</v>
      </c>
      <c r="B24" s="15">
        <v>-649</v>
      </c>
      <c r="C24" s="15"/>
      <c r="D24" s="134">
        <v>-434</v>
      </c>
      <c r="E24" s="134"/>
      <c r="F24" s="134">
        <v>-1722</v>
      </c>
      <c r="G24" s="134"/>
      <c r="H24" s="134">
        <v>-919</v>
      </c>
    </row>
    <row r="25" spans="1:8" ht="13.5">
      <c r="A25" s="10"/>
      <c r="B25" s="15"/>
      <c r="C25" s="15"/>
      <c r="D25" s="134"/>
      <c r="E25" s="134"/>
      <c r="F25" s="134"/>
      <c r="G25" s="134"/>
      <c r="H25" s="134"/>
    </row>
    <row r="26" spans="1:8" ht="13.5">
      <c r="A26" s="10" t="s">
        <v>113</v>
      </c>
      <c r="B26" s="15"/>
      <c r="C26" s="15"/>
      <c r="D26" s="134"/>
      <c r="E26" s="134"/>
      <c r="F26" s="134"/>
      <c r="G26" s="134"/>
      <c r="H26" s="134"/>
    </row>
    <row r="27" spans="1:8" ht="13.5">
      <c r="A27" s="41" t="s">
        <v>114</v>
      </c>
      <c r="B27" s="15">
        <v>0</v>
      </c>
      <c r="C27" s="15"/>
      <c r="D27" s="134">
        <v>20</v>
      </c>
      <c r="E27" s="134"/>
      <c r="F27" s="134">
        <v>0</v>
      </c>
      <c r="G27" s="134"/>
      <c r="H27" s="134">
        <v>0</v>
      </c>
    </row>
    <row r="28" spans="1:8" ht="13.5">
      <c r="A28" s="41" t="s">
        <v>115</v>
      </c>
      <c r="B28" s="15">
        <v>0</v>
      </c>
      <c r="C28" s="15"/>
      <c r="D28" s="134">
        <v>-35</v>
      </c>
      <c r="E28" s="134"/>
      <c r="F28" s="134">
        <v>0</v>
      </c>
      <c r="G28" s="134"/>
      <c r="H28" s="134">
        <v>-13</v>
      </c>
    </row>
    <row r="29" spans="1:8" ht="13.5">
      <c r="A29" s="10"/>
      <c r="B29" s="14"/>
      <c r="C29" s="15"/>
      <c r="D29" s="89"/>
      <c r="E29" s="134"/>
      <c r="F29" s="89"/>
      <c r="G29" s="134"/>
      <c r="H29" s="89"/>
    </row>
    <row r="30" spans="1:8" ht="13.5">
      <c r="A30" s="9" t="s">
        <v>248</v>
      </c>
      <c r="B30" s="15">
        <f>SUM(B22:B29)</f>
        <v>-1818</v>
      </c>
      <c r="C30" s="15"/>
      <c r="D30" s="134">
        <f>SUM(D22:D29)</f>
        <v>1950</v>
      </c>
      <c r="E30" s="134"/>
      <c r="F30" s="134">
        <f>SUM(F22:F29)</f>
        <v>-6838</v>
      </c>
      <c r="G30" s="134"/>
      <c r="H30" s="134">
        <f>SUM(H22:H29)</f>
        <v>-300</v>
      </c>
    </row>
    <row r="31" spans="1:8" ht="13.5">
      <c r="A31" s="10"/>
      <c r="B31" s="15"/>
      <c r="C31" s="15"/>
      <c r="D31" s="134"/>
      <c r="E31" s="134"/>
      <c r="F31" s="134"/>
      <c r="G31" s="134"/>
      <c r="H31" s="134"/>
    </row>
    <row r="32" spans="1:8" ht="13.5">
      <c r="A32" s="10" t="s">
        <v>86</v>
      </c>
      <c r="B32" s="15">
        <v>0</v>
      </c>
      <c r="C32" s="15"/>
      <c r="D32" s="134">
        <v>56</v>
      </c>
      <c r="E32" s="134"/>
      <c r="F32" s="134">
        <v>-3</v>
      </c>
      <c r="G32" s="134"/>
      <c r="H32" s="134">
        <v>6</v>
      </c>
    </row>
    <row r="33" spans="1:8" ht="13.5">
      <c r="A33" s="10"/>
      <c r="B33" s="14"/>
      <c r="C33" s="15"/>
      <c r="D33" s="89"/>
      <c r="E33" s="134"/>
      <c r="F33" s="89"/>
      <c r="G33" s="134"/>
      <c r="H33" s="89"/>
    </row>
    <row r="34" spans="1:8" ht="14.25" thickBot="1">
      <c r="A34" s="9" t="s">
        <v>249</v>
      </c>
      <c r="B34" s="42">
        <f>SUM(B30:B33)</f>
        <v>-1818</v>
      </c>
      <c r="C34" s="15"/>
      <c r="D34" s="135">
        <f>SUM(D30:D33)</f>
        <v>2006</v>
      </c>
      <c r="E34" s="134"/>
      <c r="F34" s="135">
        <f>SUM(F30:F33)</f>
        <v>-6841</v>
      </c>
      <c r="G34" s="134"/>
      <c r="H34" s="135">
        <f>SUM(H30:H33)</f>
        <v>-294</v>
      </c>
    </row>
    <row r="35" spans="1:8" ht="14.25" thickTop="1">
      <c r="A35" s="10"/>
      <c r="B35" s="15"/>
      <c r="C35" s="15"/>
      <c r="D35" s="134"/>
      <c r="E35" s="134"/>
      <c r="F35" s="134"/>
      <c r="G35" s="134"/>
      <c r="H35" s="134"/>
    </row>
    <row r="36" spans="1:8" ht="13.5">
      <c r="A36" s="10"/>
      <c r="B36" s="11"/>
      <c r="C36" s="11"/>
      <c r="D36" s="86"/>
      <c r="E36" s="86"/>
      <c r="F36" s="86"/>
      <c r="G36" s="86"/>
      <c r="H36" s="86"/>
    </row>
    <row r="37" spans="1:8" ht="13.5">
      <c r="A37" s="9" t="s">
        <v>98</v>
      </c>
      <c r="B37" s="11"/>
      <c r="C37" s="11"/>
      <c r="D37" s="86"/>
      <c r="E37" s="86"/>
      <c r="F37" s="86"/>
      <c r="G37" s="86"/>
      <c r="H37" s="86"/>
    </row>
    <row r="38" spans="1:8" ht="13.5">
      <c r="A38" s="10" t="s">
        <v>116</v>
      </c>
      <c r="B38" s="15">
        <v>-1557</v>
      </c>
      <c r="C38" s="15"/>
      <c r="D38" s="134">
        <v>1600</v>
      </c>
      <c r="E38" s="134"/>
      <c r="F38" s="134">
        <v>-5488</v>
      </c>
      <c r="G38" s="134"/>
      <c r="H38" s="134">
        <v>88</v>
      </c>
    </row>
    <row r="39" spans="1:8" ht="13.5">
      <c r="A39" s="10"/>
      <c r="B39" s="11"/>
      <c r="C39" s="11"/>
      <c r="D39" s="86"/>
      <c r="E39" s="86"/>
      <c r="F39" s="86"/>
      <c r="G39" s="86"/>
      <c r="H39" s="86"/>
    </row>
    <row r="40" spans="1:8" ht="13.5">
      <c r="A40" s="10" t="s">
        <v>117</v>
      </c>
      <c r="B40" s="11">
        <v>-261</v>
      </c>
      <c r="C40" s="11"/>
      <c r="D40" s="86">
        <v>406</v>
      </c>
      <c r="E40" s="86"/>
      <c r="F40" s="86">
        <v>-1353</v>
      </c>
      <c r="G40" s="86"/>
      <c r="H40" s="86">
        <v>-382</v>
      </c>
    </row>
    <row r="41" spans="1:8" ht="13.5">
      <c r="A41" s="10"/>
      <c r="B41" s="11"/>
      <c r="C41" s="15"/>
      <c r="D41" s="86"/>
      <c r="E41" s="134"/>
      <c r="F41" s="86"/>
      <c r="G41" s="134"/>
      <c r="H41" s="86"/>
    </row>
    <row r="42" spans="1:8" ht="14.25" thickBot="1">
      <c r="A42" s="9" t="s">
        <v>249</v>
      </c>
      <c r="B42" s="42">
        <f>SUM(B38:B41)</f>
        <v>-1818</v>
      </c>
      <c r="C42" s="15"/>
      <c r="D42" s="135">
        <f>SUM(D38:D41)</f>
        <v>2006</v>
      </c>
      <c r="E42" s="134"/>
      <c r="F42" s="135">
        <f>SUM(F38:F41)</f>
        <v>-6841</v>
      </c>
      <c r="G42" s="134"/>
      <c r="H42" s="135">
        <f>SUM(H38:H41)</f>
        <v>-294</v>
      </c>
    </row>
    <row r="43" spans="1:8" ht="14.25" thickTop="1">
      <c r="A43" s="10"/>
      <c r="B43" s="11"/>
      <c r="C43" s="11"/>
      <c r="D43" s="86"/>
      <c r="E43" s="86"/>
      <c r="F43" s="86"/>
      <c r="G43" s="86"/>
      <c r="H43" s="86"/>
    </row>
    <row r="44" spans="1:8" ht="13.5">
      <c r="A44" s="10"/>
      <c r="B44" s="11"/>
      <c r="C44" s="11"/>
      <c r="D44" s="86"/>
      <c r="E44" s="86"/>
      <c r="F44" s="86"/>
      <c r="G44" s="86"/>
      <c r="H44" s="86"/>
    </row>
    <row r="45" spans="1:8" ht="13.5">
      <c r="A45" s="10"/>
      <c r="B45" s="31" t="s">
        <v>118</v>
      </c>
      <c r="C45" s="31"/>
      <c r="D45" s="136" t="s">
        <v>118</v>
      </c>
      <c r="E45" s="136"/>
      <c r="F45" s="136" t="s">
        <v>118</v>
      </c>
      <c r="G45" s="136"/>
      <c r="H45" s="136" t="s">
        <v>118</v>
      </c>
    </row>
    <row r="46" spans="1:8" ht="13.5">
      <c r="A46" s="9" t="s">
        <v>119</v>
      </c>
      <c r="B46" s="11"/>
      <c r="C46" s="11"/>
      <c r="D46" s="86"/>
      <c r="E46" s="134"/>
      <c r="F46" s="86"/>
      <c r="G46" s="86"/>
      <c r="H46" s="86"/>
    </row>
    <row r="47" spans="1:8" ht="13.5">
      <c r="A47" s="10" t="s">
        <v>87</v>
      </c>
      <c r="B47" s="43">
        <f>+B38/45000*100</f>
        <v>-3.46</v>
      </c>
      <c r="C47" s="43"/>
      <c r="D47" s="137">
        <v>3.56</v>
      </c>
      <c r="E47" s="137"/>
      <c r="F47" s="137">
        <f>+F38/45000*100</f>
        <v>-12.195555555555556</v>
      </c>
      <c r="G47" s="137"/>
      <c r="H47" s="137">
        <v>0.2</v>
      </c>
    </row>
    <row r="48" spans="1:8" ht="13.5">
      <c r="A48" s="10" t="s">
        <v>120</v>
      </c>
      <c r="B48" s="43">
        <f>+B47</f>
        <v>-3.46</v>
      </c>
      <c r="C48" s="43"/>
      <c r="D48" s="137">
        <v>3.56</v>
      </c>
      <c r="E48" s="137"/>
      <c r="F48" s="137">
        <f>+F47</f>
        <v>-12.195555555555556</v>
      </c>
      <c r="G48" s="137"/>
      <c r="H48" s="137">
        <v>0.2</v>
      </c>
    </row>
    <row r="49" spans="1:8" ht="13.5">
      <c r="A49" s="10"/>
      <c r="B49" s="11"/>
      <c r="C49" s="11"/>
      <c r="D49" s="86"/>
      <c r="E49" s="134"/>
      <c r="F49" s="86"/>
      <c r="G49" s="86"/>
      <c r="H49" s="86"/>
    </row>
    <row r="50" spans="1:8" ht="13.5">
      <c r="A50" s="10"/>
      <c r="B50" s="11"/>
      <c r="C50" s="11"/>
      <c r="D50" s="86"/>
      <c r="E50" s="134"/>
      <c r="F50" s="86"/>
      <c r="G50" s="86"/>
      <c r="H50" s="86"/>
    </row>
    <row r="51" spans="1:8" ht="13.5">
      <c r="A51" s="10"/>
      <c r="B51" s="11"/>
      <c r="C51" s="11"/>
      <c r="D51" s="86"/>
      <c r="E51" s="134"/>
      <c r="F51" s="86"/>
      <c r="G51" s="86"/>
      <c r="H51" s="86"/>
    </row>
    <row r="52" spans="1:8" ht="13.5">
      <c r="A52" s="10"/>
      <c r="B52" s="11"/>
      <c r="C52" s="11"/>
      <c r="D52" s="86"/>
      <c r="E52" s="134"/>
      <c r="F52" s="86"/>
      <c r="G52" s="86"/>
      <c r="H52" s="86"/>
    </row>
    <row r="53" spans="1:8" ht="13.5">
      <c r="A53" s="10"/>
      <c r="B53" s="11"/>
      <c r="C53" s="11"/>
      <c r="D53" s="86"/>
      <c r="E53" s="86"/>
      <c r="F53" s="86"/>
      <c r="G53" s="86"/>
      <c r="H53" s="86"/>
    </row>
    <row r="54" spans="1:8" ht="15" customHeight="1">
      <c r="A54" s="8"/>
      <c r="B54" s="8"/>
      <c r="C54" s="8"/>
      <c r="D54" s="90"/>
      <c r="E54" s="90"/>
      <c r="F54" s="90"/>
      <c r="G54" s="90"/>
      <c r="H54" s="90"/>
    </row>
    <row r="55" spans="1:8" ht="13.5">
      <c r="A55" s="10"/>
      <c r="B55" s="11"/>
      <c r="C55" s="11"/>
      <c r="D55" s="86"/>
      <c r="E55" s="86"/>
      <c r="F55" s="86"/>
      <c r="G55" s="86"/>
      <c r="H55" s="86"/>
    </row>
    <row r="56" spans="1:8" s="58" customFormat="1" ht="28.5" customHeight="1">
      <c r="A56" s="167" t="s">
        <v>230</v>
      </c>
      <c r="B56" s="168"/>
      <c r="C56" s="168"/>
      <c r="D56" s="168"/>
      <c r="E56" s="168"/>
      <c r="F56" s="168"/>
      <c r="G56" s="168"/>
      <c r="H56" s="168"/>
    </row>
    <row r="57" spans="1:8" ht="13.5">
      <c r="A57" s="10"/>
      <c r="B57" s="11"/>
      <c r="C57" s="11"/>
      <c r="D57" s="86"/>
      <c r="E57" s="86"/>
      <c r="F57" s="86"/>
      <c r="G57" s="86"/>
      <c r="H57" s="86"/>
    </row>
    <row r="58" spans="1:8" ht="13.5">
      <c r="A58" s="10"/>
      <c r="B58" s="11"/>
      <c r="C58" s="11"/>
      <c r="D58" s="86"/>
      <c r="E58" s="86"/>
      <c r="F58" s="86"/>
      <c r="G58" s="86"/>
      <c r="H58" s="86"/>
    </row>
    <row r="59" spans="1:8" ht="13.5">
      <c r="A59" s="10"/>
      <c r="B59" s="11"/>
      <c r="C59" s="11"/>
      <c r="D59" s="86"/>
      <c r="E59" s="86"/>
      <c r="F59" s="86"/>
      <c r="G59" s="86"/>
      <c r="H59" s="86"/>
    </row>
    <row r="60" spans="1:8" ht="13.5">
      <c r="A60" s="10"/>
      <c r="B60" s="11"/>
      <c r="C60" s="11"/>
      <c r="D60" s="86"/>
      <c r="E60" s="86"/>
      <c r="F60" s="86"/>
      <c r="G60" s="86"/>
      <c r="H60" s="86"/>
    </row>
    <row r="61" spans="1:8" ht="13.5">
      <c r="A61" s="120"/>
      <c r="B61" s="11"/>
      <c r="C61" s="11"/>
      <c r="D61" s="86"/>
      <c r="E61" s="86"/>
      <c r="F61" s="86"/>
      <c r="G61" s="86"/>
      <c r="H61" s="86"/>
    </row>
    <row r="62" spans="1:8" ht="13.5">
      <c r="A62" s="10"/>
      <c r="B62" s="11"/>
      <c r="C62" s="11"/>
      <c r="D62" s="86"/>
      <c r="E62" s="86"/>
      <c r="F62" s="86"/>
      <c r="G62" s="86"/>
      <c r="H62" s="86"/>
    </row>
    <row r="63" spans="1:8" ht="13.5">
      <c r="A63" s="10"/>
      <c r="B63" s="11"/>
      <c r="C63" s="11"/>
      <c r="D63" s="86"/>
      <c r="E63" s="86"/>
      <c r="F63" s="86"/>
      <c r="G63" s="86"/>
      <c r="H63" s="86"/>
    </row>
    <row r="64" spans="1:8" ht="13.5">
      <c r="A64" s="10"/>
      <c r="B64" s="11"/>
      <c r="C64" s="11"/>
      <c r="D64" s="86"/>
      <c r="E64" s="86"/>
      <c r="F64" s="86"/>
      <c r="G64" s="86"/>
      <c r="H64" s="86"/>
    </row>
  </sheetData>
  <mergeCells count="3">
    <mergeCell ref="B8:D8"/>
    <mergeCell ref="F8:H8"/>
    <mergeCell ref="A56:H56"/>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0"/>
  <sheetViews>
    <sheetView showGridLines="0" view="pageBreakPreview" zoomScaleSheetLayoutView="100" workbookViewId="0" topLeftCell="A1">
      <pane xSplit="5" ySplit="10" topLeftCell="F23" activePane="bottomRight" state="frozen"/>
      <selection pane="topLeft" activeCell="F53" sqref="F53"/>
      <selection pane="topRight" activeCell="F53" sqref="F53"/>
      <selection pane="bottomLeft" activeCell="F53" sqref="F53"/>
      <selection pane="bottomRight" activeCell="F53" sqref="F53"/>
    </sheetView>
  </sheetViews>
  <sheetFormatPr defaultColWidth="9.140625" defaultRowHeight="13.5"/>
  <cols>
    <col min="1" max="1" width="2.7109375" style="2" customWidth="1"/>
    <col min="2" max="3" width="9.140625" style="2" customWidth="1"/>
    <col min="4" max="6" width="13.421875" style="2" customWidth="1"/>
    <col min="7" max="8" width="15.421875" style="3" bestFit="1" customWidth="1"/>
    <col min="9" max="9" width="6.7109375" style="2" customWidth="1"/>
    <col min="10" max="16384" width="9.140625" style="2" customWidth="1"/>
  </cols>
  <sheetData>
    <row r="1" spans="1:9" ht="13.5">
      <c r="A1" s="37" t="str">
        <f>'Income Statement'!A1</f>
        <v>ASTRAL SUPREME BERHAD</v>
      </c>
      <c r="B1" s="10"/>
      <c r="C1" s="10"/>
      <c r="D1" s="10"/>
      <c r="E1" s="10"/>
      <c r="F1" s="10"/>
      <c r="G1" s="11"/>
      <c r="H1" s="11"/>
      <c r="I1" s="10"/>
    </row>
    <row r="2" spans="1:9" ht="13.5">
      <c r="A2" s="37" t="str">
        <f>'Income Statement'!A2</f>
        <v>UNAUDITED QUARTERLY REPORT ON THE CONSOLIDATED RESULTS</v>
      </c>
      <c r="B2" s="10"/>
      <c r="C2" s="10"/>
      <c r="D2" s="10"/>
      <c r="E2" s="10"/>
      <c r="F2" s="10"/>
      <c r="G2" s="11"/>
      <c r="H2" s="11"/>
      <c r="I2" s="10"/>
    </row>
    <row r="3" spans="1:9" ht="13.5">
      <c r="A3" s="37" t="str">
        <f>'Income Statement'!A3</f>
        <v>FOR THE FINANCIAL QUARTER ENDED 30 SEPTEMBER 2007</v>
      </c>
      <c r="B3" s="9"/>
      <c r="C3" s="10"/>
      <c r="D3" s="10"/>
      <c r="E3" s="10"/>
      <c r="F3" s="10"/>
      <c r="G3" s="11"/>
      <c r="H3" s="11"/>
      <c r="I3" s="10"/>
    </row>
    <row r="4" spans="1:9" ht="13.5">
      <c r="A4" s="10"/>
      <c r="B4" s="10"/>
      <c r="C4" s="10"/>
      <c r="D4" s="10"/>
      <c r="E4" s="10"/>
      <c r="F4" s="10"/>
      <c r="G4" s="11"/>
      <c r="H4" s="11"/>
      <c r="I4" s="10"/>
    </row>
    <row r="5" spans="1:9" ht="13.5">
      <c r="A5" s="37" t="s">
        <v>121</v>
      </c>
      <c r="B5" s="52"/>
      <c r="C5" s="10"/>
      <c r="D5" s="10"/>
      <c r="E5" s="10"/>
      <c r="F5" s="10"/>
      <c r="G5" s="11"/>
      <c r="H5" s="11"/>
      <c r="I5" s="10"/>
    </row>
    <row r="6" spans="1:9" ht="13.5">
      <c r="A6" s="9"/>
      <c r="B6" s="10"/>
      <c r="C6" s="10"/>
      <c r="D6" s="10"/>
      <c r="E6" s="10"/>
      <c r="F6" s="10"/>
      <c r="G6" s="11"/>
      <c r="H6" s="11"/>
      <c r="I6" s="10"/>
    </row>
    <row r="7" spans="1:9" ht="13.5">
      <c r="A7" s="10"/>
      <c r="B7" s="10"/>
      <c r="C7" s="10"/>
      <c r="D7" s="10"/>
      <c r="E7" s="10"/>
      <c r="F7" s="10"/>
      <c r="G7" s="13"/>
      <c r="H7" s="13"/>
      <c r="I7" s="10"/>
    </row>
    <row r="8" spans="1:9" s="45" customFormat="1" ht="13.5">
      <c r="A8" s="44"/>
      <c r="B8" s="44"/>
      <c r="C8" s="44"/>
      <c r="D8" s="44"/>
      <c r="E8" s="44"/>
      <c r="F8" s="44"/>
      <c r="G8" s="13" t="s">
        <v>122</v>
      </c>
      <c r="H8" s="13" t="s">
        <v>123</v>
      </c>
      <c r="I8" s="44"/>
    </row>
    <row r="9" spans="1:9" s="47" customFormat="1" ht="13.5">
      <c r="A9" s="46"/>
      <c r="B9" s="46"/>
      <c r="C9" s="46"/>
      <c r="D9" s="46"/>
      <c r="E9" s="46"/>
      <c r="F9" s="46"/>
      <c r="G9" s="34">
        <f>'Income Statement'!B9</f>
        <v>39355</v>
      </c>
      <c r="H9" s="34">
        <v>39082</v>
      </c>
      <c r="I9" s="46"/>
    </row>
    <row r="10" spans="1:9" s="45" customFormat="1" ht="13.5">
      <c r="A10" s="44"/>
      <c r="B10" s="44"/>
      <c r="C10" s="44"/>
      <c r="D10" s="44"/>
      <c r="E10" s="44"/>
      <c r="F10" s="44"/>
      <c r="G10" s="13" t="s">
        <v>85</v>
      </c>
      <c r="H10" s="13" t="s">
        <v>85</v>
      </c>
      <c r="I10" s="44"/>
    </row>
    <row r="11" spans="1:9" ht="13.5">
      <c r="A11" s="9" t="s">
        <v>99</v>
      </c>
      <c r="B11" s="10"/>
      <c r="C11" s="10"/>
      <c r="D11" s="10"/>
      <c r="E11" s="10"/>
      <c r="F11" s="10"/>
      <c r="G11" s="13"/>
      <c r="H11" s="13"/>
      <c r="I11" s="10"/>
    </row>
    <row r="12" spans="1:9" ht="13.5">
      <c r="A12" s="9" t="s">
        <v>91</v>
      </c>
      <c r="B12" s="10"/>
      <c r="C12" s="10"/>
      <c r="D12" s="10"/>
      <c r="E12" s="10"/>
      <c r="F12" s="10"/>
      <c r="G12" s="11"/>
      <c r="H12" s="11"/>
      <c r="I12" s="10"/>
    </row>
    <row r="13" spans="1:9" ht="13.5">
      <c r="A13" s="10" t="s">
        <v>88</v>
      </c>
      <c r="B13" s="10"/>
      <c r="C13" s="10"/>
      <c r="D13" s="10"/>
      <c r="E13" s="10"/>
      <c r="F13" s="10"/>
      <c r="G13" s="11">
        <v>36014</v>
      </c>
      <c r="H13" s="11">
        <v>34767</v>
      </c>
      <c r="I13" s="10"/>
    </row>
    <row r="14" spans="1:9" ht="13.5">
      <c r="A14" s="10" t="s">
        <v>229</v>
      </c>
      <c r="B14" s="10"/>
      <c r="C14" s="10"/>
      <c r="D14" s="10"/>
      <c r="E14" s="10"/>
      <c r="F14" s="10"/>
      <c r="G14" s="11">
        <v>89</v>
      </c>
      <c r="H14" s="11">
        <v>90</v>
      </c>
      <c r="I14" s="10"/>
    </row>
    <row r="15" spans="1:9" ht="13.5">
      <c r="A15" s="10" t="s">
        <v>124</v>
      </c>
      <c r="B15" s="10"/>
      <c r="C15" s="10"/>
      <c r="D15" s="10"/>
      <c r="E15" s="10"/>
      <c r="F15" s="10"/>
      <c r="G15" s="11">
        <v>254</v>
      </c>
      <c r="H15" s="11">
        <v>254</v>
      </c>
      <c r="I15" s="10"/>
    </row>
    <row r="16" spans="1:9" ht="13.5">
      <c r="A16" s="10" t="s">
        <v>125</v>
      </c>
      <c r="B16" s="10"/>
      <c r="C16" s="10"/>
      <c r="D16" s="10"/>
      <c r="E16" s="10"/>
      <c r="F16" s="10"/>
      <c r="G16" s="11">
        <v>22690</v>
      </c>
      <c r="H16" s="11">
        <v>22690</v>
      </c>
      <c r="I16" s="10"/>
    </row>
    <row r="17" spans="1:9" ht="13.5">
      <c r="A17" s="10"/>
      <c r="B17" s="10"/>
      <c r="C17" s="10"/>
      <c r="D17" s="10"/>
      <c r="E17" s="10"/>
      <c r="F17" s="10"/>
      <c r="G17" s="18">
        <f>SUM(G13:G16)</f>
        <v>59047</v>
      </c>
      <c r="H17" s="18">
        <f>SUM(H13:H16)</f>
        <v>57801</v>
      </c>
      <c r="I17" s="10"/>
    </row>
    <row r="18" spans="1:9" ht="13.5">
      <c r="A18" s="10"/>
      <c r="B18" s="10"/>
      <c r="C18" s="10"/>
      <c r="D18" s="10"/>
      <c r="E18" s="10"/>
      <c r="F18" s="10"/>
      <c r="G18" s="11"/>
      <c r="H18" s="11"/>
      <c r="I18" s="10"/>
    </row>
    <row r="19" spans="1:9" ht="13.5">
      <c r="A19" s="9" t="s">
        <v>92</v>
      </c>
      <c r="B19" s="10"/>
      <c r="C19" s="10"/>
      <c r="D19" s="10"/>
      <c r="E19" s="10"/>
      <c r="F19" s="10"/>
      <c r="G19" s="11"/>
      <c r="H19" s="11"/>
      <c r="I19" s="10"/>
    </row>
    <row r="20" spans="1:9" ht="13.5">
      <c r="A20" s="10" t="s">
        <v>205</v>
      </c>
      <c r="B20" s="10"/>
      <c r="C20" s="10"/>
      <c r="D20" s="10"/>
      <c r="E20" s="10"/>
      <c r="F20" s="10"/>
      <c r="G20" s="11">
        <v>210</v>
      </c>
      <c r="H20" s="11">
        <v>210</v>
      </c>
      <c r="I20" s="10"/>
    </row>
    <row r="21" spans="1:9" ht="13.5">
      <c r="A21" s="10" t="s">
        <v>76</v>
      </c>
      <c r="B21" s="10"/>
      <c r="C21" s="10"/>
      <c r="D21" s="10"/>
      <c r="E21" s="10"/>
      <c r="F21" s="10"/>
      <c r="G21" s="11">
        <v>4277</v>
      </c>
      <c r="H21" s="11">
        <v>5264</v>
      </c>
      <c r="I21" s="10"/>
    </row>
    <row r="22" spans="1:9" ht="13.5">
      <c r="A22" s="10" t="s">
        <v>126</v>
      </c>
      <c r="B22" s="10"/>
      <c r="C22" s="10"/>
      <c r="D22" s="10"/>
      <c r="E22" s="10"/>
      <c r="F22" s="10"/>
      <c r="G22" s="11">
        <v>20427</v>
      </c>
      <c r="H22" s="11">
        <v>16321</v>
      </c>
      <c r="I22" s="10"/>
    </row>
    <row r="23" spans="1:9" ht="13.5">
      <c r="A23" s="10" t="s">
        <v>89</v>
      </c>
      <c r="B23" s="10"/>
      <c r="C23" s="10"/>
      <c r="D23" s="10"/>
      <c r="E23" s="10"/>
      <c r="F23" s="10"/>
      <c r="G23" s="11">
        <v>606</v>
      </c>
      <c r="H23" s="11">
        <v>788</v>
      </c>
      <c r="I23" s="10"/>
    </row>
    <row r="24" spans="1:9" ht="13.5">
      <c r="A24" s="10" t="s">
        <v>127</v>
      </c>
      <c r="B24" s="10"/>
      <c r="C24" s="10"/>
      <c r="D24" s="10"/>
      <c r="E24" s="10"/>
      <c r="F24" s="10"/>
      <c r="G24" s="11">
        <v>3752</v>
      </c>
      <c r="H24" s="11">
        <v>4684</v>
      </c>
      <c r="I24" s="10"/>
    </row>
    <row r="25" spans="1:9" ht="13.5">
      <c r="A25" s="10"/>
      <c r="B25" s="10"/>
      <c r="C25" s="10"/>
      <c r="D25" s="10"/>
      <c r="E25" s="10"/>
      <c r="F25" s="10"/>
      <c r="G25" s="18">
        <f>SUM(G20:G24)</f>
        <v>29272</v>
      </c>
      <c r="H25" s="18">
        <f>SUM(H20:H24)</f>
        <v>27267</v>
      </c>
      <c r="I25" s="10"/>
    </row>
    <row r="26" spans="1:9" ht="13.5">
      <c r="A26" s="10"/>
      <c r="B26" s="10"/>
      <c r="C26" s="10"/>
      <c r="D26" s="10"/>
      <c r="E26" s="10"/>
      <c r="F26" s="10"/>
      <c r="G26" s="11"/>
      <c r="H26" s="11"/>
      <c r="I26" s="10"/>
    </row>
    <row r="27" spans="1:9" ht="14.25" thickBot="1">
      <c r="A27" s="9" t="s">
        <v>103</v>
      </c>
      <c r="B27" s="10"/>
      <c r="C27" s="10"/>
      <c r="D27" s="10"/>
      <c r="E27" s="10"/>
      <c r="F27" s="10"/>
      <c r="G27" s="51">
        <f>+G17+G25</f>
        <v>88319</v>
      </c>
      <c r="H27" s="51">
        <f>+H17+H25</f>
        <v>85068</v>
      </c>
      <c r="I27" s="10"/>
    </row>
    <row r="28" spans="1:9" ht="14.25" thickTop="1">
      <c r="A28" s="10"/>
      <c r="B28" s="10"/>
      <c r="C28" s="10"/>
      <c r="D28" s="10"/>
      <c r="E28" s="10"/>
      <c r="F28" s="10"/>
      <c r="G28" s="11"/>
      <c r="H28" s="11"/>
      <c r="I28" s="10"/>
    </row>
    <row r="29" spans="1:9" ht="13.5">
      <c r="A29" s="9" t="s">
        <v>128</v>
      </c>
      <c r="B29" s="10"/>
      <c r="C29" s="10"/>
      <c r="D29" s="10"/>
      <c r="E29" s="10"/>
      <c r="F29" s="10"/>
      <c r="G29" s="11"/>
      <c r="H29" s="11"/>
      <c r="I29" s="10"/>
    </row>
    <row r="30" spans="1:9" ht="13.5">
      <c r="A30" s="10" t="s">
        <v>77</v>
      </c>
      <c r="B30" s="10"/>
      <c r="C30" s="10"/>
      <c r="D30" s="10"/>
      <c r="E30" s="10"/>
      <c r="F30" s="10"/>
      <c r="G30" s="11">
        <v>45000</v>
      </c>
      <c r="H30" s="11">
        <v>45000</v>
      </c>
      <c r="I30" s="10"/>
    </row>
    <row r="31" spans="1:9" ht="13.5">
      <c r="A31" s="10" t="s">
        <v>78</v>
      </c>
      <c r="B31" s="10"/>
      <c r="C31" s="10"/>
      <c r="D31" s="10"/>
      <c r="E31" s="10"/>
      <c r="F31" s="10"/>
      <c r="G31" s="14">
        <v>-11002</v>
      </c>
      <c r="H31" s="14">
        <v>-5572</v>
      </c>
      <c r="I31" s="10"/>
    </row>
    <row r="32" spans="1:8" ht="13.5">
      <c r="A32" s="9" t="s">
        <v>129</v>
      </c>
      <c r="B32" s="10"/>
      <c r="C32" s="10"/>
      <c r="D32" s="10"/>
      <c r="E32" s="10"/>
      <c r="G32" s="49">
        <f>SUM(G30:G31)</f>
        <v>33998</v>
      </c>
      <c r="H32" s="49">
        <f>SUM(H30:H31)</f>
        <v>39428</v>
      </c>
    </row>
    <row r="33" spans="1:5" ht="13.5">
      <c r="A33" s="9"/>
      <c r="B33" s="10"/>
      <c r="C33" s="10"/>
      <c r="D33" s="10"/>
      <c r="E33" s="10"/>
    </row>
    <row r="34" spans="1:9" ht="13.5">
      <c r="A34" s="9" t="s">
        <v>117</v>
      </c>
      <c r="B34" s="10"/>
      <c r="C34" s="10"/>
      <c r="D34" s="10"/>
      <c r="E34" s="10"/>
      <c r="F34" s="10"/>
      <c r="G34" s="15">
        <v>3753</v>
      </c>
      <c r="H34" s="15">
        <v>5142</v>
      </c>
      <c r="I34" s="10"/>
    </row>
    <row r="35" spans="1:9" ht="13.5">
      <c r="A35" s="9"/>
      <c r="B35" s="10"/>
      <c r="C35" s="10"/>
      <c r="D35" s="10"/>
      <c r="E35" s="10"/>
      <c r="F35" s="10"/>
      <c r="G35" s="48"/>
      <c r="H35" s="48"/>
      <c r="I35" s="10"/>
    </row>
    <row r="36" spans="1:9" ht="13.5">
      <c r="A36" s="9" t="s">
        <v>130</v>
      </c>
      <c r="C36" s="10"/>
      <c r="D36" s="10"/>
      <c r="E36" s="10"/>
      <c r="F36" s="10"/>
      <c r="G36" s="14">
        <f>SUM(G32:G34)</f>
        <v>37751</v>
      </c>
      <c r="H36" s="14">
        <f>SUM(H32:H34)</f>
        <v>44570</v>
      </c>
      <c r="I36" s="10"/>
    </row>
    <row r="37" spans="1:9" ht="13.5">
      <c r="A37" s="9"/>
      <c r="B37" s="10"/>
      <c r="C37" s="10"/>
      <c r="D37" s="10"/>
      <c r="E37" s="10"/>
      <c r="F37" s="10"/>
      <c r="G37" s="11"/>
      <c r="H37" s="11"/>
      <c r="I37" s="10"/>
    </row>
    <row r="38" spans="1:9" ht="13.5">
      <c r="A38" s="9" t="s">
        <v>131</v>
      </c>
      <c r="B38" s="10"/>
      <c r="C38" s="10"/>
      <c r="D38" s="10"/>
      <c r="E38" s="10"/>
      <c r="F38" s="10"/>
      <c r="G38" s="11"/>
      <c r="H38" s="11"/>
      <c r="I38" s="10"/>
    </row>
    <row r="39" spans="1:9" ht="13.5">
      <c r="A39" s="9" t="s">
        <v>132</v>
      </c>
      <c r="B39" s="10"/>
      <c r="C39" s="10"/>
      <c r="D39" s="10"/>
      <c r="E39" s="10"/>
      <c r="F39" s="10"/>
      <c r="G39" s="11"/>
      <c r="H39" s="11"/>
      <c r="I39" s="10"/>
    </row>
    <row r="40" spans="1:9" ht="13.5">
      <c r="A40" s="10" t="s">
        <v>79</v>
      </c>
      <c r="B40" s="10"/>
      <c r="C40" s="10"/>
      <c r="D40" s="10"/>
      <c r="E40" s="10"/>
      <c r="F40" s="10"/>
      <c r="G40" s="15">
        <v>580</v>
      </c>
      <c r="H40" s="15">
        <v>584</v>
      </c>
      <c r="I40" s="10"/>
    </row>
    <row r="41" spans="1:9" ht="13.5">
      <c r="A41" s="10" t="s">
        <v>133</v>
      </c>
      <c r="B41" s="10"/>
      <c r="C41" s="10"/>
      <c r="D41" s="10"/>
      <c r="E41" s="10"/>
      <c r="F41" s="10"/>
      <c r="G41" s="15">
        <v>10868</v>
      </c>
      <c r="H41" s="15">
        <v>9669</v>
      </c>
      <c r="I41" s="10"/>
    </row>
    <row r="42" spans="1:9" ht="13.5">
      <c r="A42" s="10"/>
      <c r="B42" s="10"/>
      <c r="C42" s="10"/>
      <c r="D42" s="10"/>
      <c r="E42" s="10"/>
      <c r="F42" s="10"/>
      <c r="G42" s="18">
        <f>SUM(G40:G41)</f>
        <v>11448</v>
      </c>
      <c r="H42" s="18">
        <f>SUM(H40:H41)</f>
        <v>10253</v>
      </c>
      <c r="I42" s="10"/>
    </row>
    <row r="43" spans="1:9" ht="13.5">
      <c r="A43" s="10"/>
      <c r="B43" s="10"/>
      <c r="C43" s="10"/>
      <c r="D43" s="10"/>
      <c r="E43" s="10"/>
      <c r="F43" s="10"/>
      <c r="G43" s="15"/>
      <c r="H43" s="15"/>
      <c r="I43" s="10"/>
    </row>
    <row r="44" spans="1:9" ht="13.5">
      <c r="A44" s="9" t="s">
        <v>93</v>
      </c>
      <c r="B44" s="10"/>
      <c r="C44" s="10"/>
      <c r="D44" s="10"/>
      <c r="E44" s="10"/>
      <c r="F44" s="10"/>
      <c r="G44" s="11"/>
      <c r="H44" s="11"/>
      <c r="I44" s="10"/>
    </row>
    <row r="45" spans="1:9" s="50" customFormat="1" ht="13.5">
      <c r="A45" s="10" t="s">
        <v>134</v>
      </c>
      <c r="B45" s="10"/>
      <c r="C45" s="10"/>
      <c r="D45" s="10"/>
      <c r="E45" s="10"/>
      <c r="F45" s="10"/>
      <c r="G45" s="11">
        <v>1636</v>
      </c>
      <c r="H45" s="11">
        <v>2719</v>
      </c>
      <c r="I45" s="10"/>
    </row>
    <row r="46" spans="1:9" ht="13.5">
      <c r="A46" s="10" t="s">
        <v>135</v>
      </c>
      <c r="B46" s="10"/>
      <c r="C46" s="10"/>
      <c r="D46" s="10"/>
      <c r="E46" s="10"/>
      <c r="F46" s="10"/>
      <c r="G46" s="11">
        <v>10473</v>
      </c>
      <c r="H46" s="11">
        <v>11873</v>
      </c>
      <c r="I46" s="10"/>
    </row>
    <row r="47" spans="1:9" ht="13.5">
      <c r="A47" s="10" t="s">
        <v>133</v>
      </c>
      <c r="B47" s="10"/>
      <c r="C47" s="10"/>
      <c r="D47" s="10"/>
      <c r="E47" s="10"/>
      <c r="F47" s="10"/>
      <c r="G47" s="11">
        <v>26868</v>
      </c>
      <c r="H47" s="11">
        <v>15653</v>
      </c>
      <c r="I47" s="10"/>
    </row>
    <row r="48" spans="1:9" ht="13.5">
      <c r="A48" s="10" t="s">
        <v>86</v>
      </c>
      <c r="B48" s="10"/>
      <c r="C48" s="10"/>
      <c r="D48" s="10"/>
      <c r="E48" s="10"/>
      <c r="F48" s="10"/>
      <c r="G48" s="11">
        <v>143</v>
      </c>
      <c r="H48" s="17">
        <v>0</v>
      </c>
      <c r="I48" s="10"/>
    </row>
    <row r="49" spans="1:9" ht="13.5">
      <c r="A49" s="10"/>
      <c r="B49" s="10"/>
      <c r="C49" s="10"/>
      <c r="D49" s="10"/>
      <c r="E49" s="10"/>
      <c r="F49" s="10"/>
      <c r="G49" s="18">
        <f>SUM(G45:G48)</f>
        <v>39120</v>
      </c>
      <c r="H49" s="18">
        <f>SUM(H45:H48)</f>
        <v>30245</v>
      </c>
      <c r="I49" s="10"/>
    </row>
    <row r="50" spans="1:9" ht="13.5">
      <c r="A50" s="10"/>
      <c r="B50" s="10"/>
      <c r="C50" s="10"/>
      <c r="D50" s="10"/>
      <c r="E50" s="10"/>
      <c r="F50" s="10"/>
      <c r="G50" s="11"/>
      <c r="H50" s="11"/>
      <c r="I50" s="10"/>
    </row>
    <row r="51" spans="1:9" ht="13.5">
      <c r="A51" s="9" t="s">
        <v>100</v>
      </c>
      <c r="B51" s="10"/>
      <c r="C51" s="10"/>
      <c r="D51" s="10"/>
      <c r="E51" s="10"/>
      <c r="F51" s="10"/>
      <c r="G51" s="14">
        <f>+G42+G49</f>
        <v>50568</v>
      </c>
      <c r="H51" s="14">
        <f>+H42+H49</f>
        <v>40498</v>
      </c>
      <c r="I51" s="10"/>
    </row>
    <row r="52" spans="1:9" ht="13.5">
      <c r="A52" s="10"/>
      <c r="B52" s="10"/>
      <c r="C52" s="10"/>
      <c r="D52" s="10"/>
      <c r="E52" s="10"/>
      <c r="F52" s="10"/>
      <c r="G52" s="11"/>
      <c r="H52" s="11"/>
      <c r="I52" s="10"/>
    </row>
    <row r="53" spans="1:9" ht="14.25" thickBot="1">
      <c r="A53" s="9" t="s">
        <v>101</v>
      </c>
      <c r="B53" s="10"/>
      <c r="C53" s="10"/>
      <c r="D53" s="10"/>
      <c r="E53" s="10"/>
      <c r="F53" s="10"/>
      <c r="G53" s="51">
        <f>+G36+G51</f>
        <v>88319</v>
      </c>
      <c r="H53" s="51">
        <f>+H36+H51</f>
        <v>85068</v>
      </c>
      <c r="I53" s="10"/>
    </row>
    <row r="54" spans="1:9" ht="14.25" thickTop="1">
      <c r="A54" s="10"/>
      <c r="B54" s="10"/>
      <c r="C54" s="10"/>
      <c r="D54" s="10"/>
      <c r="E54" s="10"/>
      <c r="F54" s="10"/>
      <c r="G54" s="11">
        <f>IF(G53&lt;&gt;G27,"Variance","")</f>
      </c>
      <c r="H54" s="11">
        <f>IF(H53&lt;&gt;H27,"Variance","")</f>
      </c>
      <c r="I54" s="10"/>
    </row>
    <row r="55" spans="1:9" ht="13.5">
      <c r="A55" s="10"/>
      <c r="B55" s="10"/>
      <c r="C55" s="10"/>
      <c r="D55" s="10"/>
      <c r="E55" s="10"/>
      <c r="F55" s="10"/>
      <c r="G55" s="11"/>
      <c r="H55" s="11"/>
      <c r="I55" s="10"/>
    </row>
    <row r="56" spans="1:9" ht="13.5">
      <c r="A56" s="10"/>
      <c r="B56" s="10"/>
      <c r="C56" s="10"/>
      <c r="D56" s="10"/>
      <c r="E56" s="10"/>
      <c r="F56" s="10"/>
      <c r="G56" s="11"/>
      <c r="H56" s="11"/>
      <c r="I56" s="10"/>
    </row>
    <row r="57" spans="1:9" ht="13.5">
      <c r="A57" s="10"/>
      <c r="B57" s="10"/>
      <c r="C57" s="10"/>
      <c r="D57" s="10"/>
      <c r="E57" s="10"/>
      <c r="F57" s="10"/>
      <c r="G57" s="11"/>
      <c r="H57" s="11"/>
      <c r="I57" s="10"/>
    </row>
    <row r="58" spans="1:9" s="122" customFormat="1" ht="27" customHeight="1">
      <c r="A58" s="167" t="s">
        <v>230</v>
      </c>
      <c r="B58" s="168"/>
      <c r="C58" s="168"/>
      <c r="D58" s="168"/>
      <c r="E58" s="168"/>
      <c r="F58" s="168"/>
      <c r="G58" s="168"/>
      <c r="H58" s="168"/>
      <c r="I58" s="121"/>
    </row>
    <row r="59" spans="1:10" ht="13.5">
      <c r="A59" s="169"/>
      <c r="B59" s="170"/>
      <c r="C59" s="170"/>
      <c r="D59" s="170"/>
      <c r="E59" s="170"/>
      <c r="F59" s="170"/>
      <c r="G59" s="170"/>
      <c r="H59" s="170"/>
      <c r="I59" s="170"/>
      <c r="J59" s="1"/>
    </row>
    <row r="60" spans="1:10" ht="15" customHeight="1">
      <c r="A60" s="8"/>
      <c r="B60" s="8"/>
      <c r="C60" s="8"/>
      <c r="D60" s="8"/>
      <c r="E60" s="8"/>
      <c r="F60" s="8"/>
      <c r="G60" s="8"/>
      <c r="H60" s="8"/>
      <c r="I60" s="8"/>
      <c r="J60" s="1"/>
    </row>
    <row r="61" spans="1:9" ht="13.5">
      <c r="A61" s="10"/>
      <c r="B61" s="10"/>
      <c r="C61" s="10"/>
      <c r="D61" s="10"/>
      <c r="E61" s="10"/>
      <c r="F61" s="10"/>
      <c r="G61" s="11"/>
      <c r="H61" s="11"/>
      <c r="I61" s="10"/>
    </row>
    <row r="62" spans="1:9" ht="13.5">
      <c r="A62" s="10"/>
      <c r="B62" s="10"/>
      <c r="C62" s="10"/>
      <c r="D62" s="10"/>
      <c r="E62" s="10"/>
      <c r="F62" s="10"/>
      <c r="G62" s="11"/>
      <c r="H62" s="11"/>
      <c r="I62" s="10"/>
    </row>
    <row r="63" spans="1:9" ht="13.5">
      <c r="A63" s="10"/>
      <c r="B63" s="10"/>
      <c r="C63" s="10"/>
      <c r="D63" s="10"/>
      <c r="E63" s="10"/>
      <c r="F63" s="10"/>
      <c r="G63" s="11"/>
      <c r="H63" s="11"/>
      <c r="I63" s="10"/>
    </row>
    <row r="64" spans="1:9" ht="13.5">
      <c r="A64" s="10"/>
      <c r="B64" s="10"/>
      <c r="C64" s="10"/>
      <c r="D64" s="10"/>
      <c r="E64" s="10"/>
      <c r="F64" s="10"/>
      <c r="G64" s="11"/>
      <c r="H64" s="11"/>
      <c r="I64" s="10"/>
    </row>
    <row r="65" spans="1:9" ht="13.5">
      <c r="A65" s="10"/>
      <c r="B65" s="10"/>
      <c r="C65" s="10"/>
      <c r="D65" s="10"/>
      <c r="E65" s="10"/>
      <c r="F65" s="10"/>
      <c r="G65" s="11"/>
      <c r="H65" s="11"/>
      <c r="I65" s="10"/>
    </row>
    <row r="66" spans="1:9" ht="13.5">
      <c r="A66" s="10"/>
      <c r="B66" s="10"/>
      <c r="C66" s="10"/>
      <c r="D66" s="10"/>
      <c r="E66" s="10"/>
      <c r="F66" s="10"/>
      <c r="G66" s="11"/>
      <c r="H66" s="11"/>
      <c r="I66" s="10"/>
    </row>
    <row r="67" spans="1:9" ht="13.5">
      <c r="A67" s="10"/>
      <c r="B67" s="10"/>
      <c r="C67" s="10"/>
      <c r="D67" s="10"/>
      <c r="E67" s="10"/>
      <c r="F67" s="10"/>
      <c r="G67" s="11"/>
      <c r="H67" s="11"/>
      <c r="I67" s="10"/>
    </row>
    <row r="68" spans="1:9" ht="13.5">
      <c r="A68" s="10"/>
      <c r="B68" s="10"/>
      <c r="C68" s="10"/>
      <c r="D68" s="10"/>
      <c r="E68" s="10"/>
      <c r="F68" s="10"/>
      <c r="G68" s="11"/>
      <c r="H68" s="11"/>
      <c r="I68" s="10"/>
    </row>
    <row r="69" spans="1:9" ht="13.5">
      <c r="A69" s="10"/>
      <c r="B69" s="10"/>
      <c r="C69" s="10"/>
      <c r="D69" s="10"/>
      <c r="E69" s="10"/>
      <c r="F69" s="10"/>
      <c r="G69" s="11"/>
      <c r="H69" s="11"/>
      <c r="I69" s="10"/>
    </row>
    <row r="70" spans="1:9" ht="13.5">
      <c r="A70" s="10"/>
      <c r="B70" s="10"/>
      <c r="C70" s="10"/>
      <c r="D70" s="10"/>
      <c r="E70" s="10"/>
      <c r="F70" s="10"/>
      <c r="G70" s="11"/>
      <c r="H70" s="11"/>
      <c r="I70" s="10"/>
    </row>
  </sheetData>
  <mergeCells count="2">
    <mergeCell ref="A59:I59"/>
    <mergeCell ref="A58:H58"/>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view="pageBreakPreview" zoomScaleSheetLayoutView="100" workbookViewId="0" topLeftCell="A7">
      <selection activeCell="F53" sqref="F53"/>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37" t="str">
        <f>'Income Statement'!A1</f>
        <v>ASTRAL SUPREME BERHAD</v>
      </c>
      <c r="B1" s="10"/>
      <c r="C1" s="10"/>
      <c r="D1" s="10"/>
      <c r="E1" s="10"/>
      <c r="F1" s="11"/>
      <c r="G1" s="11"/>
      <c r="H1" s="11"/>
      <c r="I1" s="11"/>
      <c r="J1" s="10"/>
    </row>
    <row r="2" spans="1:10" ht="13.5">
      <c r="A2" s="37" t="str">
        <f>'Income Statement'!A2</f>
        <v>UNAUDITED QUARTERLY REPORT ON THE CONSOLIDATED RESULTS</v>
      </c>
      <c r="B2" s="10"/>
      <c r="C2" s="10"/>
      <c r="D2" s="10"/>
      <c r="E2" s="10"/>
      <c r="F2" s="11"/>
      <c r="G2" s="11"/>
      <c r="H2" s="11"/>
      <c r="I2" s="11"/>
      <c r="J2" s="10"/>
    </row>
    <row r="3" spans="1:10" ht="13.5">
      <c r="A3" s="37" t="str">
        <f>'Income Statement'!A3</f>
        <v>FOR THE FINANCIAL QUARTER ENDED 30 SEPTEMBER 2007</v>
      </c>
      <c r="B3" s="10"/>
      <c r="C3" s="10"/>
      <c r="D3" s="10"/>
      <c r="E3" s="10"/>
      <c r="F3" s="11"/>
      <c r="G3" s="11"/>
      <c r="H3" s="11"/>
      <c r="I3" s="11"/>
      <c r="J3" s="10"/>
    </row>
    <row r="4" spans="1:10" ht="13.5">
      <c r="A4" s="9"/>
      <c r="B4" s="10"/>
      <c r="C4" s="10"/>
      <c r="D4" s="10"/>
      <c r="E4" s="10"/>
      <c r="F4" s="11"/>
      <c r="G4" s="11"/>
      <c r="H4" s="11"/>
      <c r="I4" s="11"/>
      <c r="J4" s="10"/>
    </row>
    <row r="5" spans="1:10" ht="13.5">
      <c r="A5" s="37" t="s">
        <v>136</v>
      </c>
      <c r="B5" s="10"/>
      <c r="C5" s="10"/>
      <c r="D5" s="10"/>
      <c r="E5" s="10"/>
      <c r="F5" s="11"/>
      <c r="G5" s="11"/>
      <c r="H5" s="11"/>
      <c r="I5" s="11"/>
      <c r="J5" s="10"/>
    </row>
    <row r="6" spans="1:10" ht="13.5">
      <c r="A6" s="9"/>
      <c r="B6" s="10"/>
      <c r="C6" s="10"/>
      <c r="D6" s="10"/>
      <c r="E6" s="10"/>
      <c r="F6" s="11"/>
      <c r="G6" s="11"/>
      <c r="H6" s="11"/>
      <c r="I6" s="11"/>
      <c r="J6" s="10"/>
    </row>
    <row r="7" spans="1:10" ht="13.5">
      <c r="A7" s="9"/>
      <c r="B7" s="10"/>
      <c r="C7" s="10"/>
      <c r="D7" s="10"/>
      <c r="E7" s="10"/>
      <c r="F7" s="11"/>
      <c r="G7" s="11"/>
      <c r="H7" s="11"/>
      <c r="I7" s="11"/>
      <c r="J7" s="10"/>
    </row>
    <row r="8" spans="1:9" ht="13.5">
      <c r="A8" s="10"/>
      <c r="B8" s="10"/>
      <c r="C8" s="10"/>
      <c r="D8" s="10"/>
      <c r="E8" s="10"/>
      <c r="F8" s="171" t="s">
        <v>142</v>
      </c>
      <c r="G8" s="171"/>
      <c r="H8" s="171"/>
      <c r="I8" s="20"/>
    </row>
    <row r="9" spans="1:9" ht="13.5">
      <c r="A9" s="10"/>
      <c r="B9" s="10"/>
      <c r="C9" s="10"/>
      <c r="D9" s="10"/>
      <c r="E9" s="10"/>
      <c r="F9" s="20"/>
      <c r="G9" s="20" t="s">
        <v>141</v>
      </c>
      <c r="H9" s="20"/>
      <c r="I9" s="20"/>
    </row>
    <row r="10" spans="1:10" ht="13.5">
      <c r="A10" s="10"/>
      <c r="B10" s="10"/>
      <c r="C10" s="10"/>
      <c r="D10" s="10"/>
      <c r="E10" s="10"/>
      <c r="F10" s="13" t="s">
        <v>80</v>
      </c>
      <c r="G10" s="13" t="s">
        <v>82</v>
      </c>
      <c r="H10" s="13" t="s">
        <v>138</v>
      </c>
      <c r="I10" s="19" t="s">
        <v>139</v>
      </c>
      <c r="J10" s="19" t="s">
        <v>102</v>
      </c>
    </row>
    <row r="11" spans="1:10" ht="13.5">
      <c r="A11" s="10"/>
      <c r="B11" s="10"/>
      <c r="C11" s="10"/>
      <c r="D11" s="10"/>
      <c r="E11" s="10"/>
      <c r="F11" s="13" t="s">
        <v>81</v>
      </c>
      <c r="G11" s="13" t="s">
        <v>83</v>
      </c>
      <c r="H11" s="13" t="s">
        <v>137</v>
      </c>
      <c r="I11" s="19" t="s">
        <v>140</v>
      </c>
      <c r="J11" s="19" t="s">
        <v>94</v>
      </c>
    </row>
    <row r="12" spans="1:10" ht="13.5">
      <c r="A12" s="10"/>
      <c r="B12" s="10"/>
      <c r="C12" s="10"/>
      <c r="D12" s="10"/>
      <c r="E12" s="10"/>
      <c r="F12" s="53"/>
      <c r="G12" s="54" t="s">
        <v>84</v>
      </c>
      <c r="H12" s="53"/>
      <c r="I12" s="53"/>
      <c r="J12" s="53"/>
    </row>
    <row r="13" spans="1:10" ht="13.5">
      <c r="A13" s="10"/>
      <c r="B13" s="10"/>
      <c r="C13" s="10"/>
      <c r="D13" s="10"/>
      <c r="E13" s="10"/>
      <c r="F13" s="13" t="s">
        <v>85</v>
      </c>
      <c r="G13" s="13" t="s">
        <v>85</v>
      </c>
      <c r="H13" s="13" t="s">
        <v>85</v>
      </c>
      <c r="I13" s="13" t="s">
        <v>85</v>
      </c>
      <c r="J13" s="13" t="s">
        <v>85</v>
      </c>
    </row>
    <row r="14" spans="1:10" ht="13.5">
      <c r="A14" s="10"/>
      <c r="B14" s="10"/>
      <c r="C14" s="10"/>
      <c r="D14" s="10"/>
      <c r="E14" s="10"/>
      <c r="F14" s="13"/>
      <c r="G14" s="13"/>
      <c r="H14" s="13"/>
      <c r="I14" s="13"/>
      <c r="J14" s="10"/>
    </row>
    <row r="15" spans="1:10" ht="13.5">
      <c r="A15" s="52" t="s">
        <v>238</v>
      </c>
      <c r="B15" s="10"/>
      <c r="C15" s="10"/>
      <c r="D15" s="10"/>
      <c r="E15" s="10"/>
      <c r="F15" s="13"/>
      <c r="G15" s="13"/>
      <c r="H15" s="13"/>
      <c r="I15" s="13"/>
      <c r="J15" s="10"/>
    </row>
    <row r="16" spans="1:10" ht="13.5">
      <c r="A16" s="10"/>
      <c r="B16" s="10"/>
      <c r="C16" s="10"/>
      <c r="D16" s="10"/>
      <c r="E16" s="10"/>
      <c r="F16" s="13"/>
      <c r="G16" s="13"/>
      <c r="H16" s="13"/>
      <c r="I16" s="13"/>
      <c r="J16" s="10"/>
    </row>
    <row r="17" spans="1:10" ht="13.5">
      <c r="A17" s="10" t="s">
        <v>143</v>
      </c>
      <c r="B17" s="10"/>
      <c r="C17" s="10"/>
      <c r="D17" s="10"/>
      <c r="E17" s="10"/>
      <c r="F17" s="15">
        <v>45000</v>
      </c>
      <c r="G17" s="15">
        <v>12836</v>
      </c>
      <c r="H17" s="15">
        <v>-18408</v>
      </c>
      <c r="I17" s="15">
        <v>5142</v>
      </c>
      <c r="J17" s="23">
        <f>SUM(F17:I17)</f>
        <v>44570</v>
      </c>
    </row>
    <row r="18" spans="1:10" ht="13.5">
      <c r="A18" s="10"/>
      <c r="B18" s="10"/>
      <c r="C18" s="10"/>
      <c r="D18" s="10"/>
      <c r="E18" s="10"/>
      <c r="F18" s="11"/>
      <c r="G18" s="11"/>
      <c r="H18" s="11"/>
      <c r="I18" s="11"/>
      <c r="J18" s="22"/>
    </row>
    <row r="19" spans="1:10" ht="13.5">
      <c r="A19" s="10" t="s">
        <v>223</v>
      </c>
      <c r="B19" s="10"/>
      <c r="C19" s="10"/>
      <c r="D19" s="10"/>
      <c r="E19" s="10"/>
      <c r="F19" s="17">
        <v>0</v>
      </c>
      <c r="G19" s="11">
        <v>58</v>
      </c>
      <c r="H19" s="11">
        <v>0</v>
      </c>
      <c r="I19" s="24">
        <v>-36</v>
      </c>
      <c r="J19" s="23">
        <f>SUM(F19:I19)</f>
        <v>22</v>
      </c>
    </row>
    <row r="20" spans="1:10" ht="13.5">
      <c r="A20" s="10"/>
      <c r="B20" s="10"/>
      <c r="C20" s="10"/>
      <c r="D20" s="10"/>
      <c r="E20" s="10"/>
      <c r="F20" s="17"/>
      <c r="G20" s="11"/>
      <c r="H20" s="11"/>
      <c r="I20" s="17"/>
      <c r="J20" s="22"/>
    </row>
    <row r="21" spans="1:10" ht="13.5">
      <c r="A21" s="10" t="s">
        <v>224</v>
      </c>
      <c r="B21" s="10"/>
      <c r="C21" s="10"/>
      <c r="D21" s="10"/>
      <c r="E21" s="10"/>
      <c r="F21" s="17">
        <v>0</v>
      </c>
      <c r="G21" s="17">
        <v>0</v>
      </c>
      <c r="H21" s="17">
        <f>+'Income Statement'!F38</f>
        <v>-5488</v>
      </c>
      <c r="I21" s="15">
        <f>+'Income Statement'!F40</f>
        <v>-1353</v>
      </c>
      <c r="J21" s="23">
        <f>SUM(F21:I21)</f>
        <v>-6841</v>
      </c>
    </row>
    <row r="22" spans="1:10" ht="13.5">
      <c r="A22" s="10"/>
      <c r="B22" s="10"/>
      <c r="C22" s="10"/>
      <c r="D22" s="10"/>
      <c r="E22" s="10"/>
      <c r="F22" s="16"/>
      <c r="G22" s="14"/>
      <c r="H22" s="16"/>
      <c r="I22" s="14"/>
      <c r="J22" s="21"/>
    </row>
    <row r="23" spans="1:10" ht="13.5">
      <c r="A23" s="10" t="s">
        <v>239</v>
      </c>
      <c r="B23" s="10"/>
      <c r="C23" s="10"/>
      <c r="D23" s="10"/>
      <c r="E23" s="10"/>
      <c r="F23" s="55"/>
      <c r="G23" s="55"/>
      <c r="H23" s="55"/>
      <c r="I23" s="48"/>
      <c r="J23" s="56"/>
    </row>
    <row r="24" spans="1:10" ht="14.25" thickBot="1">
      <c r="A24" s="10"/>
      <c r="B24" s="10"/>
      <c r="C24" s="10"/>
      <c r="D24" s="10"/>
      <c r="E24" s="10"/>
      <c r="F24" s="57">
        <f>SUM(F17:F22)</f>
        <v>45000</v>
      </c>
      <c r="G24" s="57">
        <f>SUM(G17:G22)</f>
        <v>12894</v>
      </c>
      <c r="H24" s="57">
        <f>SUM(H17:H22)</f>
        <v>-23896</v>
      </c>
      <c r="I24" s="57">
        <f>SUM(I17:I22)</f>
        <v>3753</v>
      </c>
      <c r="J24" s="57">
        <f>SUM(J17:J22)</f>
        <v>37751</v>
      </c>
    </row>
    <row r="25" spans="1:10" ht="14.25" thickTop="1">
      <c r="A25" s="10"/>
      <c r="B25" s="10"/>
      <c r="C25" s="10"/>
      <c r="D25" s="10"/>
      <c r="E25" s="10"/>
      <c r="F25" s="11"/>
      <c r="G25" s="11"/>
      <c r="H25" s="11"/>
      <c r="I25" s="11"/>
      <c r="J25" s="22"/>
    </row>
    <row r="26" spans="1:10" ht="13.5">
      <c r="A26" s="10"/>
      <c r="B26" s="10"/>
      <c r="C26" s="10"/>
      <c r="D26" s="10"/>
      <c r="E26" s="10"/>
      <c r="F26" s="11"/>
      <c r="G26" s="11"/>
      <c r="H26" s="11"/>
      <c r="I26" s="11"/>
      <c r="J26" s="22"/>
    </row>
    <row r="27" spans="1:9" ht="13.5">
      <c r="A27" s="10"/>
      <c r="B27" s="10"/>
      <c r="C27" s="10"/>
      <c r="D27" s="10"/>
      <c r="E27" s="10"/>
      <c r="F27" s="171" t="s">
        <v>142</v>
      </c>
      <c r="G27" s="171"/>
      <c r="H27" s="171"/>
      <c r="I27" s="20"/>
    </row>
    <row r="28" spans="1:9" ht="13.5">
      <c r="A28" s="10"/>
      <c r="B28" s="10"/>
      <c r="C28" s="10"/>
      <c r="D28" s="10"/>
      <c r="E28" s="10"/>
      <c r="F28" s="20"/>
      <c r="G28" s="20" t="s">
        <v>141</v>
      </c>
      <c r="H28" s="20"/>
      <c r="I28" s="20"/>
    </row>
    <row r="29" spans="1:10" ht="13.5">
      <c r="A29" s="10"/>
      <c r="B29" s="10"/>
      <c r="C29" s="10"/>
      <c r="D29" s="10"/>
      <c r="E29" s="10"/>
      <c r="F29" s="13" t="s">
        <v>80</v>
      </c>
      <c r="G29" s="13" t="s">
        <v>82</v>
      </c>
      <c r="H29" s="13" t="s">
        <v>138</v>
      </c>
      <c r="I29" s="19" t="s">
        <v>139</v>
      </c>
      <c r="J29" s="19" t="s">
        <v>102</v>
      </c>
    </row>
    <row r="30" spans="1:10" ht="13.5">
      <c r="A30" s="10"/>
      <c r="B30" s="10"/>
      <c r="C30" s="10"/>
      <c r="D30" s="10"/>
      <c r="E30" s="10"/>
      <c r="F30" s="13" t="s">
        <v>81</v>
      </c>
      <c r="G30" s="13" t="s">
        <v>83</v>
      </c>
      <c r="H30" s="13" t="s">
        <v>137</v>
      </c>
      <c r="I30" s="19" t="s">
        <v>140</v>
      </c>
      <c r="J30" s="19" t="s">
        <v>94</v>
      </c>
    </row>
    <row r="31" spans="1:10" ht="13.5">
      <c r="A31" s="10"/>
      <c r="B31" s="10"/>
      <c r="C31" s="10"/>
      <c r="D31" s="10"/>
      <c r="E31" s="10"/>
      <c r="F31" s="53"/>
      <c r="G31" s="54" t="s">
        <v>84</v>
      </c>
      <c r="H31" s="53"/>
      <c r="I31" s="53"/>
      <c r="J31" s="53"/>
    </row>
    <row r="32" spans="1:10" ht="13.5">
      <c r="A32" s="10"/>
      <c r="B32" s="10"/>
      <c r="C32" s="10"/>
      <c r="D32" s="10"/>
      <c r="E32" s="10"/>
      <c r="F32" s="13" t="s">
        <v>85</v>
      </c>
      <c r="G32" s="13" t="s">
        <v>85</v>
      </c>
      <c r="H32" s="13" t="s">
        <v>85</v>
      </c>
      <c r="I32" s="13" t="s">
        <v>85</v>
      </c>
      <c r="J32" s="13" t="s">
        <v>85</v>
      </c>
    </row>
    <row r="33" spans="1:10" ht="13.5">
      <c r="A33" s="10"/>
      <c r="B33" s="10"/>
      <c r="C33" s="10"/>
      <c r="D33" s="10"/>
      <c r="E33" s="10"/>
      <c r="F33" s="13"/>
      <c r="G33" s="13"/>
      <c r="H33" s="13"/>
      <c r="I33" s="13"/>
      <c r="J33" s="13"/>
    </row>
    <row r="34" spans="1:10" s="118" customFormat="1" ht="13.5">
      <c r="A34" s="138" t="s">
        <v>240</v>
      </c>
      <c r="B34" s="103"/>
      <c r="C34" s="103"/>
      <c r="D34" s="103"/>
      <c r="E34" s="103"/>
      <c r="F34" s="88"/>
      <c r="G34" s="88"/>
      <c r="H34" s="88"/>
      <c r="I34" s="88"/>
      <c r="J34" s="103"/>
    </row>
    <row r="35" spans="1:10" s="118" customFormat="1" ht="13.5">
      <c r="A35" s="103"/>
      <c r="B35" s="103"/>
      <c r="C35" s="103"/>
      <c r="D35" s="103"/>
      <c r="E35" s="103"/>
      <c r="F35" s="88"/>
      <c r="G35" s="88"/>
      <c r="H35" s="88"/>
      <c r="I35" s="88"/>
      <c r="J35" s="103"/>
    </row>
    <row r="36" spans="1:10" s="118" customFormat="1" ht="13.5">
      <c r="A36" s="103" t="s">
        <v>144</v>
      </c>
      <c r="B36" s="103"/>
      <c r="C36" s="103"/>
      <c r="D36" s="103"/>
      <c r="E36" s="103"/>
      <c r="F36" s="134">
        <v>45000</v>
      </c>
      <c r="G36" s="134">
        <v>5368</v>
      </c>
      <c r="H36" s="134">
        <v>-10906</v>
      </c>
      <c r="I36" s="134">
        <v>8183</v>
      </c>
      <c r="J36" s="98">
        <f>SUM(F36:I36)</f>
        <v>47645</v>
      </c>
    </row>
    <row r="37" spans="1:10" s="118" customFormat="1" ht="13.5">
      <c r="A37" s="103"/>
      <c r="B37" s="103"/>
      <c r="C37" s="103"/>
      <c r="D37" s="103"/>
      <c r="E37" s="103"/>
      <c r="F37" s="86"/>
      <c r="G37" s="86"/>
      <c r="H37" s="86"/>
      <c r="I37" s="86"/>
      <c r="J37" s="96"/>
    </row>
    <row r="38" spans="1:10" s="118" customFormat="1" ht="13.5">
      <c r="A38" s="103" t="s">
        <v>223</v>
      </c>
      <c r="B38" s="103"/>
      <c r="C38" s="103"/>
      <c r="D38" s="103"/>
      <c r="E38" s="103"/>
      <c r="F38" s="101">
        <v>0</v>
      </c>
      <c r="G38" s="86">
        <v>-773</v>
      </c>
      <c r="H38" s="86">
        <v>0</v>
      </c>
      <c r="I38" s="139">
        <v>-3336</v>
      </c>
      <c r="J38" s="96">
        <f>SUM(F38:I38)</f>
        <v>-4109</v>
      </c>
    </row>
    <row r="39" spans="1:10" s="118" customFormat="1" ht="13.5">
      <c r="A39" s="103"/>
      <c r="B39" s="103"/>
      <c r="C39" s="103"/>
      <c r="D39" s="103"/>
      <c r="E39" s="103"/>
      <c r="F39" s="101"/>
      <c r="G39" s="86"/>
      <c r="H39" s="86"/>
      <c r="I39" s="139"/>
      <c r="J39" s="96"/>
    </row>
    <row r="40" spans="1:10" s="118" customFormat="1" ht="13.5">
      <c r="A40" s="103" t="s">
        <v>224</v>
      </c>
      <c r="B40" s="103"/>
      <c r="C40" s="103"/>
      <c r="D40" s="103"/>
      <c r="E40" s="103"/>
      <c r="F40" s="101">
        <v>0</v>
      </c>
      <c r="G40" s="101">
        <v>0</v>
      </c>
      <c r="H40" s="101">
        <v>88</v>
      </c>
      <c r="I40" s="134">
        <v>-382</v>
      </c>
      <c r="J40" s="98">
        <f>SUM(F40:I40)</f>
        <v>-294</v>
      </c>
    </row>
    <row r="41" spans="1:10" s="118" customFormat="1" ht="13.5">
      <c r="A41" s="103"/>
      <c r="B41" s="103"/>
      <c r="C41" s="103"/>
      <c r="D41" s="103"/>
      <c r="E41" s="103"/>
      <c r="F41" s="140"/>
      <c r="G41" s="89"/>
      <c r="H41" s="140"/>
      <c r="I41" s="89"/>
      <c r="J41" s="99"/>
    </row>
    <row r="42" spans="1:10" s="118" customFormat="1" ht="13.5">
      <c r="A42" s="103" t="s">
        <v>241</v>
      </c>
      <c r="B42" s="103"/>
      <c r="C42" s="103"/>
      <c r="D42" s="103"/>
      <c r="E42" s="103"/>
      <c r="F42" s="141"/>
      <c r="G42" s="141"/>
      <c r="H42" s="141"/>
      <c r="I42" s="142"/>
      <c r="J42" s="143"/>
    </row>
    <row r="43" spans="1:10" s="118" customFormat="1" ht="14.25" thickBot="1">
      <c r="A43" s="103"/>
      <c r="B43" s="103"/>
      <c r="C43" s="103"/>
      <c r="D43" s="103"/>
      <c r="E43" s="103"/>
      <c r="F43" s="144">
        <f>SUM(F36:F42)</f>
        <v>45000</v>
      </c>
      <c r="G43" s="144">
        <f>SUM(G36:G42)</f>
        <v>4595</v>
      </c>
      <c r="H43" s="144">
        <f>SUM(H36:H42)</f>
        <v>-10818</v>
      </c>
      <c r="I43" s="144">
        <f>SUM(I36:I42)</f>
        <v>4465</v>
      </c>
      <c r="J43" s="144">
        <f>SUM(J36:J42)</f>
        <v>43242</v>
      </c>
    </row>
    <row r="44" spans="1:10" ht="14.25" thickTop="1">
      <c r="A44" s="10"/>
      <c r="B44" s="10"/>
      <c r="C44" s="10"/>
      <c r="D44" s="10"/>
      <c r="E44" s="10"/>
      <c r="F44" s="11"/>
      <c r="G44" s="11"/>
      <c r="H44" s="11"/>
      <c r="I44" s="11"/>
      <c r="J44" s="22"/>
    </row>
    <row r="45" spans="1:10" ht="13.5">
      <c r="A45" s="10"/>
      <c r="B45" s="10"/>
      <c r="C45" s="10"/>
      <c r="D45" s="10"/>
      <c r="E45" s="10"/>
      <c r="F45" s="15"/>
      <c r="G45" s="15"/>
      <c r="H45" s="15"/>
      <c r="I45" s="15"/>
      <c r="J45" s="10"/>
    </row>
    <row r="46" spans="1:10" ht="30" customHeight="1">
      <c r="A46" s="169"/>
      <c r="B46" s="170"/>
      <c r="C46" s="170"/>
      <c r="D46" s="170"/>
      <c r="E46" s="170"/>
      <c r="F46" s="170"/>
      <c r="G46" s="170"/>
      <c r="H46" s="170"/>
      <c r="I46" s="170"/>
      <c r="J46" s="170"/>
    </row>
    <row r="47" spans="1:10" ht="15" customHeight="1">
      <c r="A47" s="25"/>
      <c r="B47" s="25"/>
      <c r="C47" s="25"/>
      <c r="D47" s="25"/>
      <c r="E47" s="25"/>
      <c r="F47" s="25"/>
      <c r="G47" s="25"/>
      <c r="H47" s="25"/>
      <c r="I47" s="25"/>
      <c r="J47" s="10"/>
    </row>
    <row r="48" spans="1:10" ht="13.5">
      <c r="A48" s="26"/>
      <c r="B48" s="26"/>
      <c r="C48" s="26"/>
      <c r="D48" s="26"/>
      <c r="E48" s="26"/>
      <c r="F48" s="26"/>
      <c r="G48" s="26"/>
      <c r="H48" s="26"/>
      <c r="I48" s="26"/>
      <c r="J48" s="10"/>
    </row>
    <row r="49" spans="1:10" ht="13.5">
      <c r="A49" s="10"/>
      <c r="B49" s="10"/>
      <c r="C49" s="10"/>
      <c r="D49" s="10"/>
      <c r="E49" s="10"/>
      <c r="F49" s="11"/>
      <c r="G49" s="11"/>
      <c r="H49" s="11"/>
      <c r="I49" s="11"/>
      <c r="J49" s="10"/>
    </row>
    <row r="50" spans="1:10" ht="13.5">
      <c r="A50" s="10"/>
      <c r="B50" s="10"/>
      <c r="C50" s="10"/>
      <c r="D50" s="10"/>
      <c r="E50" s="10"/>
      <c r="F50" s="11"/>
      <c r="G50" s="11"/>
      <c r="H50" s="11"/>
      <c r="I50" s="11"/>
      <c r="J50" s="10"/>
    </row>
    <row r="51" spans="1:10" ht="13.5">
      <c r="A51" s="10"/>
      <c r="B51" s="10"/>
      <c r="C51" s="10"/>
      <c r="D51" s="10"/>
      <c r="E51" s="10"/>
      <c r="F51" s="11"/>
      <c r="G51" s="11"/>
      <c r="H51" s="11"/>
      <c r="I51" s="11"/>
      <c r="J51" s="10"/>
    </row>
    <row r="52" spans="1:10" ht="13.5">
      <c r="A52" s="10"/>
      <c r="B52" s="10"/>
      <c r="C52" s="10"/>
      <c r="D52" s="10"/>
      <c r="E52" s="10"/>
      <c r="F52" s="11"/>
      <c r="G52" s="11"/>
      <c r="H52" s="11"/>
      <c r="I52" s="11"/>
      <c r="J52" s="10"/>
    </row>
    <row r="53" spans="1:10" ht="13.5">
      <c r="A53" s="10"/>
      <c r="B53" s="10"/>
      <c r="C53" s="10"/>
      <c r="D53" s="10"/>
      <c r="E53" s="10"/>
      <c r="F53" s="11"/>
      <c r="G53" s="11"/>
      <c r="H53" s="11"/>
      <c r="I53" s="11"/>
      <c r="J53" s="10"/>
    </row>
    <row r="54" spans="1:10" ht="13.5">
      <c r="A54" s="10"/>
      <c r="B54" s="10"/>
      <c r="C54" s="10"/>
      <c r="D54" s="10"/>
      <c r="E54" s="10"/>
      <c r="F54" s="11"/>
      <c r="G54" s="11"/>
      <c r="H54" s="11"/>
      <c r="I54" s="11"/>
      <c r="J54" s="10"/>
    </row>
    <row r="55" spans="1:10" ht="13.5">
      <c r="A55" s="10"/>
      <c r="B55" s="10"/>
      <c r="C55" s="10"/>
      <c r="D55" s="10"/>
      <c r="E55" s="10"/>
      <c r="F55" s="11"/>
      <c r="G55" s="11"/>
      <c r="H55" s="11"/>
      <c r="I55" s="11"/>
      <c r="J55" s="10"/>
    </row>
    <row r="56" spans="1:10" ht="13.5">
      <c r="A56" s="10"/>
      <c r="B56" s="10"/>
      <c r="C56" s="10"/>
      <c r="D56" s="10"/>
      <c r="E56" s="10"/>
      <c r="F56" s="11"/>
      <c r="G56" s="11"/>
      <c r="H56" s="11"/>
      <c r="I56" s="11"/>
      <c r="J56" s="10"/>
    </row>
    <row r="57" spans="1:10" ht="13.5">
      <c r="A57" s="167" t="s">
        <v>230</v>
      </c>
      <c r="B57" s="168"/>
      <c r="C57" s="168"/>
      <c r="D57" s="168"/>
      <c r="E57" s="168"/>
      <c r="F57" s="168"/>
      <c r="G57" s="168"/>
      <c r="H57" s="168"/>
      <c r="I57" s="168"/>
      <c r="J57" s="168"/>
    </row>
    <row r="58" spans="1:10" ht="13.5">
      <c r="A58" s="168"/>
      <c r="B58" s="168"/>
      <c r="C58" s="168"/>
      <c r="D58" s="168"/>
      <c r="E58" s="168"/>
      <c r="F58" s="168"/>
      <c r="G58" s="168"/>
      <c r="H58" s="168"/>
      <c r="I58" s="168"/>
      <c r="J58" s="168"/>
    </row>
  </sheetData>
  <mergeCells count="4">
    <mergeCell ref="A46:J46"/>
    <mergeCell ref="F8:H8"/>
    <mergeCell ref="F27:H27"/>
    <mergeCell ref="A57:J58"/>
  </mergeCells>
  <printOptions/>
  <pageMargins left="1" right="0.5" top="0.393700787401575" bottom="0.5" header="0.196850393700787" footer="0.43"/>
  <pageSetup firstPageNumber="3" useFirstPageNumber="1" fitToHeight="1" fitToWidth="1" horizontalDpi="1200" verticalDpi="1200" orientation="portrait" paperSize="9" scale="97"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76"/>
  <sheetViews>
    <sheetView showGridLines="0" view="pageBreakPreview" zoomScaleSheetLayoutView="100" workbookViewId="0" topLeftCell="A1">
      <pane xSplit="5" ySplit="10" topLeftCell="F51" activePane="bottomRight" state="frozen"/>
      <selection pane="topLeft" activeCell="F53" sqref="F53"/>
      <selection pane="topRight" activeCell="F53" sqref="F53"/>
      <selection pane="bottomLeft" activeCell="F53" sqref="F53"/>
      <selection pane="bottomRight" activeCell="F53" sqref="F53"/>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4" customWidth="1"/>
    <col min="8" max="8" width="2.7109375" style="62" customWidth="1"/>
    <col min="9" max="9" width="19.140625" style="105" customWidth="1"/>
    <col min="10" max="16384" width="9.140625" style="2" customWidth="1"/>
  </cols>
  <sheetData>
    <row r="1" spans="1:11" ht="13.5">
      <c r="A1" s="37" t="str">
        <f>'Income Statement'!A1</f>
        <v>ASTRAL SUPREME BERHAD</v>
      </c>
      <c r="B1" s="10"/>
      <c r="C1" s="10"/>
      <c r="D1" s="10"/>
      <c r="E1" s="11"/>
      <c r="F1" s="11"/>
      <c r="G1" s="11"/>
      <c r="H1" s="15"/>
      <c r="I1" s="86"/>
      <c r="K1" s="3"/>
    </row>
    <row r="2" spans="1:12" ht="13.5">
      <c r="A2" s="37" t="str">
        <f>'Income Statement'!A2</f>
        <v>UNAUDITED QUARTERLY REPORT ON THE CONSOLIDATED RESULTS</v>
      </c>
      <c r="B2" s="10"/>
      <c r="C2" s="10"/>
      <c r="D2" s="10"/>
      <c r="E2" s="10"/>
      <c r="F2" s="10"/>
      <c r="G2" s="11"/>
      <c r="H2" s="15"/>
      <c r="I2" s="86"/>
      <c r="J2" s="3"/>
      <c r="L2" s="3"/>
    </row>
    <row r="3" spans="1:12" ht="13.5">
      <c r="A3" s="37" t="str">
        <f>'Income Statement'!A3</f>
        <v>FOR THE FINANCIAL QUARTER ENDED 30 SEPTEMBER 2007</v>
      </c>
      <c r="B3" s="10"/>
      <c r="C3" s="10"/>
      <c r="D3" s="10"/>
      <c r="E3" s="10"/>
      <c r="F3" s="10"/>
      <c r="G3" s="11"/>
      <c r="H3" s="15"/>
      <c r="I3" s="86"/>
      <c r="J3" s="3"/>
      <c r="L3" s="3"/>
    </row>
    <row r="4" spans="1:12" ht="13.5">
      <c r="A4" s="9"/>
      <c r="B4" s="10"/>
      <c r="C4" s="10"/>
      <c r="D4" s="10"/>
      <c r="E4" s="10"/>
      <c r="F4" s="10"/>
      <c r="G4" s="11"/>
      <c r="H4" s="15"/>
      <c r="I4" s="86"/>
      <c r="J4" s="3"/>
      <c r="L4" s="3"/>
    </row>
    <row r="5" spans="1:12" ht="13.5">
      <c r="A5" s="37" t="s">
        <v>145</v>
      </c>
      <c r="B5" s="10"/>
      <c r="C5" s="10"/>
      <c r="D5" s="10"/>
      <c r="E5" s="10"/>
      <c r="F5" s="10"/>
      <c r="G5" s="11"/>
      <c r="H5" s="15"/>
      <c r="I5" s="86"/>
      <c r="J5" s="3"/>
      <c r="L5" s="3"/>
    </row>
    <row r="6" spans="1:11" ht="13.5">
      <c r="A6" s="9"/>
      <c r="B6" s="10"/>
      <c r="C6" s="10"/>
      <c r="D6" s="10"/>
      <c r="E6" s="11"/>
      <c r="F6" s="11"/>
      <c r="G6" s="11"/>
      <c r="H6" s="15"/>
      <c r="I6" s="86"/>
      <c r="K6" s="3"/>
    </row>
    <row r="7" spans="1:9" ht="13.5">
      <c r="A7" s="10"/>
      <c r="B7" s="10"/>
      <c r="C7" s="10"/>
      <c r="D7" s="10"/>
      <c r="E7" s="10"/>
      <c r="F7" s="10"/>
      <c r="G7" s="22"/>
      <c r="H7" s="29"/>
      <c r="I7" s="96"/>
    </row>
    <row r="8" spans="1:9" s="58" customFormat="1" ht="15">
      <c r="A8" s="9"/>
      <c r="B8" s="9"/>
      <c r="C8" s="9"/>
      <c r="D8" s="9"/>
      <c r="E8" s="9"/>
      <c r="F8" s="9"/>
      <c r="G8" s="13" t="s">
        <v>237</v>
      </c>
      <c r="H8" s="60"/>
      <c r="I8" s="88" t="s">
        <v>237</v>
      </c>
    </row>
    <row r="9" spans="1:9" s="35" customFormat="1" ht="13.5">
      <c r="A9" s="33"/>
      <c r="B9" s="33"/>
      <c r="C9" s="33"/>
      <c r="D9" s="33"/>
      <c r="E9" s="33"/>
      <c r="F9" s="33"/>
      <c r="G9" s="59">
        <f>'Income Statement'!B9</f>
        <v>39355</v>
      </c>
      <c r="H9" s="61"/>
      <c r="I9" s="97">
        <f>'Income Statement'!D9</f>
        <v>38990</v>
      </c>
    </row>
    <row r="10" spans="1:9" ht="13.5">
      <c r="A10" s="10"/>
      <c r="B10" s="10"/>
      <c r="C10" s="10"/>
      <c r="D10" s="10"/>
      <c r="E10" s="10"/>
      <c r="F10" s="10"/>
      <c r="G10" s="13" t="s">
        <v>85</v>
      </c>
      <c r="H10" s="29"/>
      <c r="I10" s="88" t="s">
        <v>85</v>
      </c>
    </row>
    <row r="11" spans="1:9" ht="13.5">
      <c r="A11" s="9" t="s">
        <v>146</v>
      </c>
      <c r="B11" s="10"/>
      <c r="C11" s="10"/>
      <c r="D11" s="10"/>
      <c r="E11" s="10"/>
      <c r="F11" s="10"/>
      <c r="G11" s="22"/>
      <c r="H11" s="29"/>
      <c r="I11" s="96"/>
    </row>
    <row r="12" spans="1:9" ht="9" customHeight="1">
      <c r="A12" s="10"/>
      <c r="B12" s="10"/>
      <c r="C12" s="10"/>
      <c r="D12" s="10"/>
      <c r="E12" s="10"/>
      <c r="F12" s="10"/>
      <c r="G12" s="22"/>
      <c r="H12" s="29"/>
      <c r="I12" s="96"/>
    </row>
    <row r="13" spans="1:9" ht="13.5">
      <c r="A13" s="10" t="s">
        <v>147</v>
      </c>
      <c r="B13" s="10"/>
      <c r="C13" s="10"/>
      <c r="D13" s="10"/>
      <c r="E13" s="10"/>
      <c r="F13" s="10"/>
      <c r="G13" s="17">
        <v>34097</v>
      </c>
      <c r="H13" s="29"/>
      <c r="I13" s="96">
        <v>36869</v>
      </c>
    </row>
    <row r="14" spans="1:9" ht="13.5">
      <c r="A14" s="10" t="s">
        <v>148</v>
      </c>
      <c r="B14" s="10"/>
      <c r="C14" s="10"/>
      <c r="D14" s="10"/>
      <c r="E14" s="10"/>
      <c r="F14" s="10"/>
      <c r="G14" s="24">
        <v>-36938</v>
      </c>
      <c r="H14" s="29"/>
      <c r="I14" s="98">
        <v>-37640</v>
      </c>
    </row>
    <row r="15" spans="1:9" ht="13.5">
      <c r="A15" s="10"/>
      <c r="B15" s="10"/>
      <c r="C15" s="10"/>
      <c r="D15" s="10"/>
      <c r="E15" s="10"/>
      <c r="F15" s="10"/>
      <c r="G15" s="16"/>
      <c r="H15" s="29"/>
      <c r="I15" s="99"/>
    </row>
    <row r="16" spans="1:9" ht="13.5">
      <c r="A16" s="10" t="s">
        <v>149</v>
      </c>
      <c r="B16" s="10"/>
      <c r="C16" s="10"/>
      <c r="D16" s="10"/>
      <c r="E16" s="10"/>
      <c r="F16" s="10"/>
      <c r="G16" s="17">
        <f>SUM(G13:G14)</f>
        <v>-2841</v>
      </c>
      <c r="H16" s="29"/>
      <c r="I16" s="96">
        <f>SUM(I13:I14)</f>
        <v>-771</v>
      </c>
    </row>
    <row r="17" spans="1:9" ht="13.5">
      <c r="A17" s="10"/>
      <c r="B17" s="10"/>
      <c r="C17" s="10"/>
      <c r="D17" s="10"/>
      <c r="E17" s="10"/>
      <c r="F17" s="10"/>
      <c r="G17" s="17"/>
      <c r="H17" s="29"/>
      <c r="I17" s="96"/>
    </row>
    <row r="18" spans="1:9" ht="13.5">
      <c r="A18" s="10" t="s">
        <v>150</v>
      </c>
      <c r="B18" s="10"/>
      <c r="C18" s="10"/>
      <c r="D18" s="10"/>
      <c r="E18" s="10"/>
      <c r="F18" s="10"/>
      <c r="G18" s="24">
        <v>-1116</v>
      </c>
      <c r="H18" s="29"/>
      <c r="I18" s="96">
        <v>-961</v>
      </c>
    </row>
    <row r="19" spans="1:9" ht="13.5">
      <c r="A19" s="10"/>
      <c r="B19" s="10"/>
      <c r="C19" s="10"/>
      <c r="D19" s="10"/>
      <c r="E19" s="10"/>
      <c r="F19" s="10"/>
      <c r="G19" s="24"/>
      <c r="H19" s="29"/>
      <c r="I19" s="96"/>
    </row>
    <row r="20" spans="1:9" ht="13.5">
      <c r="A20" s="10" t="s">
        <v>151</v>
      </c>
      <c r="B20" s="10"/>
      <c r="C20" s="10"/>
      <c r="D20" s="10"/>
      <c r="E20" s="10"/>
      <c r="F20" s="10"/>
      <c r="G20" s="28">
        <f>SUM(G16:G19)</f>
        <v>-3957</v>
      </c>
      <c r="H20" s="23"/>
      <c r="I20" s="100">
        <f>SUM(I16:I19)</f>
        <v>-1732</v>
      </c>
    </row>
    <row r="21" spans="1:9" ht="10.5" customHeight="1">
      <c r="A21" s="10"/>
      <c r="B21" s="10"/>
      <c r="C21" s="10"/>
      <c r="D21" s="10"/>
      <c r="E21" s="10"/>
      <c r="F21" s="10"/>
      <c r="G21" s="22"/>
      <c r="H21" s="29"/>
      <c r="I21" s="96"/>
    </row>
    <row r="22" spans="1:9" ht="13.5">
      <c r="A22" s="9" t="s">
        <v>152</v>
      </c>
      <c r="B22" s="10"/>
      <c r="C22" s="10"/>
      <c r="D22" s="10"/>
      <c r="E22" s="10"/>
      <c r="F22" s="10"/>
      <c r="G22" s="22"/>
      <c r="H22" s="29"/>
      <c r="I22" s="96"/>
    </row>
    <row r="23" spans="1:9" ht="9" customHeight="1">
      <c r="A23" s="10"/>
      <c r="B23" s="10"/>
      <c r="C23" s="10"/>
      <c r="D23" s="10"/>
      <c r="E23" s="10"/>
      <c r="F23" s="10"/>
      <c r="G23" s="22"/>
      <c r="H23" s="29"/>
      <c r="I23" s="96"/>
    </row>
    <row r="24" spans="1:9" ht="13.5">
      <c r="A24" s="10" t="s">
        <v>153</v>
      </c>
      <c r="B24" s="10"/>
      <c r="C24" s="10"/>
      <c r="D24" s="10"/>
      <c r="E24" s="10"/>
      <c r="F24" s="10"/>
      <c r="G24" s="17">
        <v>-1469</v>
      </c>
      <c r="H24" s="29"/>
      <c r="I24" s="96">
        <v>-3446</v>
      </c>
    </row>
    <row r="25" spans="1:9" ht="13.5">
      <c r="A25" s="10" t="s">
        <v>170</v>
      </c>
      <c r="B25" s="10"/>
      <c r="C25" s="10"/>
      <c r="D25" s="10"/>
      <c r="E25" s="10"/>
      <c r="F25" s="10"/>
      <c r="G25" s="17">
        <v>232</v>
      </c>
      <c r="H25" s="29"/>
      <c r="I25" s="101">
        <v>1990</v>
      </c>
    </row>
    <row r="26" spans="1:9" ht="13.5">
      <c r="A26" s="10" t="s">
        <v>154</v>
      </c>
      <c r="B26" s="10"/>
      <c r="C26" s="10"/>
      <c r="D26" s="10"/>
      <c r="E26" s="10"/>
      <c r="F26" s="10"/>
      <c r="G26" s="17">
        <v>29</v>
      </c>
      <c r="H26" s="29"/>
      <c r="I26" s="101">
        <v>157</v>
      </c>
    </row>
    <row r="27" spans="1:9" ht="13.5">
      <c r="A27" s="10" t="s">
        <v>155</v>
      </c>
      <c r="B27" s="10"/>
      <c r="C27" s="10"/>
      <c r="D27" s="10"/>
      <c r="E27" s="10"/>
      <c r="F27" s="10"/>
      <c r="G27" s="17">
        <v>-1304</v>
      </c>
      <c r="H27" s="29"/>
      <c r="I27" s="96">
        <v>-110</v>
      </c>
    </row>
    <row r="28" spans="1:9" ht="13.5">
      <c r="A28" s="10" t="s">
        <v>244</v>
      </c>
      <c r="B28" s="10"/>
      <c r="C28" s="10"/>
      <c r="D28" s="10"/>
      <c r="E28" s="10"/>
      <c r="F28" s="10"/>
      <c r="G28" s="17">
        <v>0</v>
      </c>
      <c r="H28" s="29"/>
      <c r="I28" s="96">
        <v>-1031</v>
      </c>
    </row>
    <row r="29" spans="1:9" ht="13.5">
      <c r="A29" s="10" t="s">
        <v>245</v>
      </c>
      <c r="B29" s="10"/>
      <c r="C29" s="10"/>
      <c r="D29" s="10"/>
      <c r="E29" s="10"/>
      <c r="F29" s="10"/>
      <c r="G29" s="17">
        <v>0</v>
      </c>
      <c r="H29" s="29"/>
      <c r="I29" s="96">
        <v>-7402</v>
      </c>
    </row>
    <row r="30" spans="1:9" ht="13.5">
      <c r="A30" s="10" t="s">
        <v>156</v>
      </c>
      <c r="B30" s="10"/>
      <c r="C30" s="10"/>
      <c r="D30" s="10"/>
      <c r="E30" s="10"/>
      <c r="F30" s="10"/>
      <c r="G30" s="17">
        <v>0</v>
      </c>
      <c r="H30" s="29"/>
      <c r="I30" s="96">
        <v>-10531</v>
      </c>
    </row>
    <row r="31" spans="1:9" ht="13.5">
      <c r="A31" s="10" t="s">
        <v>90</v>
      </c>
      <c r="B31" s="10"/>
      <c r="C31" s="10"/>
      <c r="D31" s="10"/>
      <c r="E31" s="10"/>
      <c r="F31" s="10"/>
      <c r="G31" s="17">
        <v>98</v>
      </c>
      <c r="H31" s="29"/>
      <c r="I31" s="96">
        <v>114</v>
      </c>
    </row>
    <row r="32" spans="1:9" ht="13.5">
      <c r="A32" s="10" t="s">
        <v>246</v>
      </c>
      <c r="B32" s="10"/>
      <c r="C32" s="10"/>
      <c r="D32" s="10"/>
      <c r="E32" s="10"/>
      <c r="F32" s="10"/>
      <c r="G32" s="17">
        <v>0</v>
      </c>
      <c r="H32" s="29"/>
      <c r="I32" s="96">
        <v>6</v>
      </c>
    </row>
    <row r="33" spans="1:9" ht="13.5">
      <c r="A33" s="10" t="s">
        <v>157</v>
      </c>
      <c r="B33" s="10"/>
      <c r="C33" s="10"/>
      <c r="D33" s="10"/>
      <c r="E33" s="10"/>
      <c r="F33" s="10"/>
      <c r="G33" s="17">
        <v>0</v>
      </c>
      <c r="H33" s="29"/>
      <c r="I33" s="96">
        <v>4163</v>
      </c>
    </row>
    <row r="34" spans="1:9" ht="9" customHeight="1">
      <c r="A34" s="10"/>
      <c r="B34" s="10"/>
      <c r="C34" s="10"/>
      <c r="D34" s="10"/>
      <c r="E34" s="10"/>
      <c r="F34" s="10"/>
      <c r="G34" s="22"/>
      <c r="H34" s="29"/>
      <c r="I34" s="96"/>
    </row>
    <row r="35" spans="1:9" ht="13.5">
      <c r="A35" s="10" t="s">
        <v>158</v>
      </c>
      <c r="B35" s="10"/>
      <c r="C35" s="10"/>
      <c r="D35" s="10"/>
      <c r="E35" s="10"/>
      <c r="F35" s="10"/>
      <c r="G35" s="27">
        <f>SUM(G24:G34)</f>
        <v>-2414</v>
      </c>
      <c r="H35" s="29"/>
      <c r="I35" s="100">
        <f>SUM(I24:I34)</f>
        <v>-16090</v>
      </c>
    </row>
    <row r="36" spans="1:9" ht="10.5" customHeight="1">
      <c r="A36" s="10"/>
      <c r="B36" s="10"/>
      <c r="C36" s="10"/>
      <c r="D36" s="10"/>
      <c r="E36" s="10"/>
      <c r="F36" s="10"/>
      <c r="G36" s="22"/>
      <c r="H36" s="29"/>
      <c r="I36" s="96"/>
    </row>
    <row r="37" spans="1:9" ht="13.5">
      <c r="A37" s="9" t="s">
        <v>159</v>
      </c>
      <c r="B37" s="10"/>
      <c r="C37" s="10"/>
      <c r="D37" s="10"/>
      <c r="E37" s="10"/>
      <c r="F37" s="10"/>
      <c r="G37" s="22"/>
      <c r="H37" s="29"/>
      <c r="I37" s="96"/>
    </row>
    <row r="38" spans="1:9" ht="9" customHeight="1">
      <c r="A38" s="10"/>
      <c r="B38" s="10"/>
      <c r="C38" s="10"/>
      <c r="D38" s="10"/>
      <c r="E38" s="10"/>
      <c r="F38" s="10"/>
      <c r="G38" s="22"/>
      <c r="H38" s="29"/>
      <c r="I38" s="96"/>
    </row>
    <row r="39" spans="1:9" ht="13.5">
      <c r="A39" s="10" t="s">
        <v>160</v>
      </c>
      <c r="B39" s="10"/>
      <c r="C39" s="10"/>
      <c r="D39" s="10"/>
      <c r="E39" s="10"/>
      <c r="F39" s="10"/>
      <c r="G39" s="22">
        <v>-1674</v>
      </c>
      <c r="H39" s="29"/>
      <c r="I39" s="96">
        <v>-766</v>
      </c>
    </row>
    <row r="40" spans="1:9" ht="13.5">
      <c r="A40" s="10" t="s">
        <v>213</v>
      </c>
      <c r="B40" s="10"/>
      <c r="C40" s="10"/>
      <c r="D40" s="10"/>
      <c r="E40" s="10"/>
      <c r="F40" s="10"/>
      <c r="G40" s="22">
        <v>0</v>
      </c>
      <c r="H40" s="29"/>
      <c r="I40" s="96">
        <v>12502</v>
      </c>
    </row>
    <row r="41" spans="1:9" ht="13.5">
      <c r="A41" s="10" t="s">
        <v>214</v>
      </c>
      <c r="B41" s="10"/>
      <c r="C41" s="10"/>
      <c r="D41" s="10"/>
      <c r="E41" s="10"/>
      <c r="F41" s="10"/>
      <c r="G41" s="22">
        <v>0</v>
      </c>
      <c r="H41" s="29"/>
      <c r="I41" s="96">
        <v>3188</v>
      </c>
    </row>
    <row r="42" spans="1:9" ht="13.5">
      <c r="A42" s="10" t="s">
        <v>215</v>
      </c>
      <c r="B42" s="10"/>
      <c r="C42" s="10"/>
      <c r="D42" s="10"/>
      <c r="E42" s="10"/>
      <c r="F42" s="10"/>
      <c r="G42" s="22">
        <v>0</v>
      </c>
      <c r="H42" s="29"/>
      <c r="I42" s="96">
        <v>1963</v>
      </c>
    </row>
    <row r="43" spans="1:9" ht="13.5">
      <c r="A43" s="10" t="s">
        <v>206</v>
      </c>
      <c r="B43" s="10"/>
      <c r="C43" s="10"/>
      <c r="D43" s="10"/>
      <c r="E43" s="10"/>
      <c r="F43" s="10"/>
      <c r="G43" s="22">
        <v>5255</v>
      </c>
      <c r="H43" s="29"/>
      <c r="I43" s="96">
        <v>0</v>
      </c>
    </row>
    <row r="44" spans="1:9" ht="13.5">
      <c r="A44" s="10" t="s">
        <v>207</v>
      </c>
      <c r="B44" s="10"/>
      <c r="C44" s="10"/>
      <c r="D44" s="10"/>
      <c r="E44" s="10"/>
      <c r="F44" s="10"/>
      <c r="G44" s="22">
        <v>-2234</v>
      </c>
      <c r="H44" s="29"/>
      <c r="I44" s="96">
        <v>0</v>
      </c>
    </row>
    <row r="45" spans="1:9" ht="13.5">
      <c r="A45" s="10" t="s">
        <v>208</v>
      </c>
      <c r="B45" s="10"/>
      <c r="C45" s="10"/>
      <c r="D45" s="10"/>
      <c r="E45" s="10"/>
      <c r="F45" s="10"/>
      <c r="G45" s="22"/>
      <c r="H45" s="29"/>
      <c r="I45" s="96">
        <v>0</v>
      </c>
    </row>
    <row r="46" spans="1:9" ht="13.5">
      <c r="A46" s="10" t="s">
        <v>161</v>
      </c>
      <c r="B46" s="10"/>
      <c r="C46" s="10"/>
      <c r="D46" s="10"/>
      <c r="E46" s="10"/>
      <c r="F46" s="10"/>
      <c r="G46" s="24">
        <v>-934</v>
      </c>
      <c r="H46" s="29"/>
      <c r="I46" s="98">
        <v>-5728</v>
      </c>
    </row>
    <row r="47" spans="1:9" ht="13.5">
      <c r="A47" s="10" t="s">
        <v>162</v>
      </c>
      <c r="B47" s="10"/>
      <c r="C47" s="10"/>
      <c r="D47" s="10"/>
      <c r="E47" s="10"/>
      <c r="F47" s="10"/>
      <c r="G47" s="24">
        <v>-1317</v>
      </c>
      <c r="H47" s="29"/>
      <c r="I47" s="98">
        <v>-481</v>
      </c>
    </row>
    <row r="48" spans="1:9" ht="13.5">
      <c r="A48" s="10" t="s">
        <v>163</v>
      </c>
      <c r="B48" s="10"/>
      <c r="C48" s="10"/>
      <c r="D48" s="10"/>
      <c r="E48" s="10"/>
      <c r="F48" s="10"/>
      <c r="G48" s="24">
        <v>0</v>
      </c>
      <c r="H48" s="29"/>
      <c r="I48" s="98">
        <v>-2702</v>
      </c>
    </row>
    <row r="49" spans="1:9" ht="13.5">
      <c r="A49" s="10" t="s">
        <v>164</v>
      </c>
      <c r="B49" s="10"/>
      <c r="C49" s="10"/>
      <c r="D49" s="10"/>
      <c r="E49" s="10"/>
      <c r="F49" s="10"/>
      <c r="G49" s="27">
        <f>SUM(G38:G48)</f>
        <v>-904</v>
      </c>
      <c r="H49" s="29"/>
      <c r="I49" s="102">
        <f>SUM(I38:I48)</f>
        <v>7976</v>
      </c>
    </row>
    <row r="50" spans="1:9" ht="13.5">
      <c r="A50" s="10"/>
      <c r="B50" s="10"/>
      <c r="C50" s="10"/>
      <c r="D50" s="10"/>
      <c r="E50" s="10"/>
      <c r="F50" s="10"/>
      <c r="G50" s="24"/>
      <c r="H50" s="29"/>
      <c r="I50" s="98"/>
    </row>
    <row r="51" spans="1:9" ht="10.5" customHeight="1">
      <c r="A51" s="10"/>
      <c r="B51" s="10"/>
      <c r="C51" s="10"/>
      <c r="D51" s="10"/>
      <c r="E51" s="10"/>
      <c r="F51" s="10"/>
      <c r="G51" s="22"/>
      <c r="H51" s="29"/>
      <c r="I51" s="96"/>
    </row>
    <row r="52" spans="1:9" ht="13.5">
      <c r="A52" s="9" t="s">
        <v>165</v>
      </c>
      <c r="B52" s="10"/>
      <c r="C52" s="10"/>
      <c r="D52" s="10"/>
      <c r="E52" s="10"/>
      <c r="F52" s="10"/>
      <c r="G52" s="10"/>
      <c r="H52" s="29"/>
      <c r="I52" s="103"/>
    </row>
    <row r="53" spans="1:9" ht="13.5">
      <c r="A53" s="9" t="s">
        <v>166</v>
      </c>
      <c r="B53" s="10"/>
      <c r="C53" s="10"/>
      <c r="D53" s="10"/>
      <c r="E53" s="10"/>
      <c r="F53" s="10"/>
      <c r="G53" s="22">
        <f>+G20+G35+G49</f>
        <v>-7275</v>
      </c>
      <c r="H53" s="29"/>
      <c r="I53" s="96">
        <f>+I20+I35+I49</f>
        <v>-9846</v>
      </c>
    </row>
    <row r="54" spans="1:9" ht="13.5">
      <c r="A54" s="9"/>
      <c r="B54" s="10"/>
      <c r="C54" s="10"/>
      <c r="D54" s="10"/>
      <c r="E54" s="10"/>
      <c r="F54" s="10"/>
      <c r="G54" s="10"/>
      <c r="H54" s="29"/>
      <c r="I54" s="103"/>
    </row>
    <row r="55" spans="1:9" ht="13.5">
      <c r="A55" s="9" t="s">
        <v>167</v>
      </c>
      <c r="B55" s="10"/>
      <c r="C55" s="10"/>
      <c r="D55" s="10"/>
      <c r="E55" s="10"/>
      <c r="F55" s="10"/>
      <c r="G55" s="22">
        <v>171</v>
      </c>
      <c r="H55" s="29"/>
      <c r="I55" s="96">
        <v>0</v>
      </c>
    </row>
    <row r="56" spans="1:9" ht="9" customHeight="1">
      <c r="A56" s="10"/>
      <c r="B56" s="10"/>
      <c r="C56" s="10"/>
      <c r="D56" s="10"/>
      <c r="E56" s="10"/>
      <c r="F56" s="10"/>
      <c r="G56" s="22"/>
      <c r="H56" s="29"/>
      <c r="I56" s="96"/>
    </row>
    <row r="57" spans="1:9" ht="13.5">
      <c r="A57" s="9" t="s">
        <v>168</v>
      </c>
      <c r="B57" s="10"/>
      <c r="C57" s="10"/>
      <c r="D57" s="10"/>
      <c r="E57" s="10"/>
      <c r="F57" s="10"/>
      <c r="G57" s="22">
        <v>-8258</v>
      </c>
      <c r="H57" s="29"/>
      <c r="I57" s="96">
        <v>1053</v>
      </c>
    </row>
    <row r="58" spans="1:9" ht="13.5">
      <c r="A58" s="9" t="s">
        <v>166</v>
      </c>
      <c r="B58" s="10"/>
      <c r="C58" s="10"/>
      <c r="D58" s="10"/>
      <c r="E58" s="10"/>
      <c r="F58" s="10"/>
      <c r="G58" s="23"/>
      <c r="H58" s="10"/>
      <c r="I58" s="99"/>
    </row>
    <row r="59" spans="1:9" ht="13.5">
      <c r="A59" s="9"/>
      <c r="B59" s="10"/>
      <c r="C59" s="10"/>
      <c r="D59" s="10"/>
      <c r="E59" s="10"/>
      <c r="F59" s="10"/>
      <c r="G59" s="56"/>
      <c r="H59" s="29"/>
      <c r="I59" s="98"/>
    </row>
    <row r="60" spans="1:9" ht="13.5">
      <c r="A60" s="9" t="s">
        <v>169</v>
      </c>
      <c r="B60" s="10"/>
      <c r="C60" s="10"/>
      <c r="D60" s="10"/>
      <c r="E60" s="10"/>
      <c r="F60" s="10"/>
      <c r="G60" s="23"/>
      <c r="H60" s="29"/>
      <c r="I60" s="98"/>
    </row>
    <row r="61" spans="1:9" ht="14.25" thickBot="1">
      <c r="A61" s="9" t="s">
        <v>166</v>
      </c>
      <c r="B61" s="10"/>
      <c r="C61" s="10"/>
      <c r="D61" s="10"/>
      <c r="E61" s="10"/>
      <c r="F61" s="10"/>
      <c r="G61" s="76">
        <f>SUM(G53:G58)</f>
        <v>-15362</v>
      </c>
      <c r="H61" s="29"/>
      <c r="I61" s="104">
        <f>SUM(I53:I58)</f>
        <v>-8793</v>
      </c>
    </row>
    <row r="62" spans="1:9" ht="14.25" thickTop="1">
      <c r="A62" s="9"/>
      <c r="B62" s="10"/>
      <c r="C62" s="10"/>
      <c r="D62" s="10"/>
      <c r="E62" s="10"/>
      <c r="F62" s="10"/>
      <c r="G62" s="23"/>
      <c r="H62" s="29"/>
      <c r="I62" s="98"/>
    </row>
    <row r="63" spans="1:9" ht="13.5">
      <c r="A63" s="9"/>
      <c r="B63" s="10"/>
      <c r="C63" s="10"/>
      <c r="D63" s="10"/>
      <c r="E63" s="10"/>
      <c r="F63" s="10"/>
      <c r="G63" s="23"/>
      <c r="H63" s="29"/>
      <c r="I63" s="98"/>
    </row>
    <row r="64" spans="1:9" s="122" customFormat="1" ht="25.5" customHeight="1">
      <c r="A64" s="174" t="s">
        <v>230</v>
      </c>
      <c r="B64" s="175"/>
      <c r="C64" s="175"/>
      <c r="D64" s="175"/>
      <c r="E64" s="175"/>
      <c r="F64" s="175"/>
      <c r="G64" s="175"/>
      <c r="H64" s="175"/>
      <c r="I64" s="175"/>
    </row>
    <row r="65" spans="1:9" ht="13.5">
      <c r="A65" s="10"/>
      <c r="B65" s="10"/>
      <c r="C65" s="10"/>
      <c r="D65" s="10"/>
      <c r="E65" s="10"/>
      <c r="F65" s="10"/>
      <c r="G65" s="22"/>
      <c r="H65" s="29"/>
      <c r="I65" s="96"/>
    </row>
    <row r="66" spans="1:10" ht="30" customHeight="1">
      <c r="A66" s="172"/>
      <c r="B66" s="173"/>
      <c r="C66" s="173"/>
      <c r="D66" s="173"/>
      <c r="E66" s="173"/>
      <c r="F66" s="173"/>
      <c r="G66" s="173"/>
      <c r="H66" s="173"/>
      <c r="I66" s="173"/>
      <c r="J66" s="1"/>
    </row>
    <row r="67" spans="1:10" ht="15" customHeight="1">
      <c r="A67" s="8"/>
      <c r="B67" s="8"/>
      <c r="C67" s="8"/>
      <c r="D67" s="8"/>
      <c r="E67" s="8"/>
      <c r="F67" s="8"/>
      <c r="G67" s="8"/>
      <c r="H67" s="63"/>
      <c r="I67" s="90"/>
      <c r="J67" s="1"/>
    </row>
    <row r="68" spans="1:9" ht="13.5">
      <c r="A68" s="10"/>
      <c r="B68" s="10"/>
      <c r="C68" s="10"/>
      <c r="D68" s="10"/>
      <c r="E68" s="10"/>
      <c r="F68" s="10"/>
      <c r="G68" s="22"/>
      <c r="H68" s="29"/>
      <c r="I68" s="96"/>
    </row>
    <row r="69" spans="1:9" ht="13.5">
      <c r="A69" s="10"/>
      <c r="B69" s="10"/>
      <c r="C69" s="10"/>
      <c r="D69" s="10"/>
      <c r="E69" s="10"/>
      <c r="F69" s="10"/>
      <c r="G69" s="22"/>
      <c r="H69" s="29"/>
      <c r="I69" s="96"/>
    </row>
    <row r="70" spans="1:9" ht="13.5">
      <c r="A70" s="10"/>
      <c r="B70" s="10"/>
      <c r="C70" s="10"/>
      <c r="D70" s="10"/>
      <c r="E70" s="10"/>
      <c r="F70" s="10"/>
      <c r="G70" s="22"/>
      <c r="H70" s="29"/>
      <c r="I70" s="96"/>
    </row>
    <row r="71" spans="1:9" ht="13.5">
      <c r="A71" s="10"/>
      <c r="B71" s="10"/>
      <c r="C71" s="10"/>
      <c r="D71" s="10"/>
      <c r="E71" s="10"/>
      <c r="F71" s="10"/>
      <c r="G71" s="22"/>
      <c r="H71" s="29"/>
      <c r="I71" s="96"/>
    </row>
    <row r="72" spans="1:9" ht="13.5">
      <c r="A72" s="10"/>
      <c r="B72" s="10"/>
      <c r="C72" s="10"/>
      <c r="D72" s="10"/>
      <c r="E72" s="10"/>
      <c r="F72" s="10"/>
      <c r="G72" s="22"/>
      <c r="H72" s="29"/>
      <c r="I72" s="96"/>
    </row>
    <row r="73" spans="1:9" ht="13.5">
      <c r="A73" s="10"/>
      <c r="B73" s="10"/>
      <c r="C73" s="10"/>
      <c r="D73" s="10"/>
      <c r="E73" s="10"/>
      <c r="F73" s="10"/>
      <c r="G73" s="22"/>
      <c r="H73" s="29"/>
      <c r="I73" s="96"/>
    </row>
    <row r="74" spans="1:9" ht="13.5">
      <c r="A74" s="10"/>
      <c r="B74" s="10"/>
      <c r="C74" s="10"/>
      <c r="D74" s="10"/>
      <c r="E74" s="10"/>
      <c r="F74" s="10"/>
      <c r="G74" s="22"/>
      <c r="H74" s="29"/>
      <c r="I74" s="96"/>
    </row>
    <row r="75" spans="1:9" ht="13.5">
      <c r="A75" s="10"/>
      <c r="B75" s="10"/>
      <c r="C75" s="10"/>
      <c r="D75" s="10"/>
      <c r="E75" s="10"/>
      <c r="F75" s="10"/>
      <c r="G75" s="22"/>
      <c r="H75" s="29"/>
      <c r="I75" s="96"/>
    </row>
    <row r="76" spans="1:9" ht="13.5">
      <c r="A76" s="10"/>
      <c r="B76" s="10"/>
      <c r="C76" s="10"/>
      <c r="D76" s="10"/>
      <c r="E76" s="10"/>
      <c r="F76" s="10"/>
      <c r="G76" s="22"/>
      <c r="H76" s="29"/>
      <c r="I76" s="96"/>
    </row>
  </sheetData>
  <mergeCells count="2">
    <mergeCell ref="A66:I66"/>
    <mergeCell ref="A64:I64"/>
  </mergeCells>
  <printOptions/>
  <pageMargins left="1" right="0.5" top="0.393700787401575" bottom="0.5" header="0.196850393700787" footer="0.2"/>
  <pageSetup firstPageNumber="4" useFirstPageNumber="1" fitToHeight="1" fitToWidth="1" horizontalDpi="1200" verticalDpi="1200" orientation="portrait" paperSize="9" scale="92"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S287"/>
  <sheetViews>
    <sheetView showGridLines="0" view="pageBreakPreview" zoomScale="95" zoomScaleSheetLayoutView="95" workbookViewId="0" topLeftCell="A178">
      <selection activeCell="E203" sqref="E203"/>
    </sheetView>
  </sheetViews>
  <sheetFormatPr defaultColWidth="9.140625" defaultRowHeight="13.5"/>
  <cols>
    <col min="1" max="2" width="5.7109375" style="2" customWidth="1"/>
    <col min="3" max="3" width="35.7109375" style="3" customWidth="1"/>
    <col min="4" max="4" width="1.7109375" style="3" customWidth="1"/>
    <col min="5" max="5" width="11.7109375" style="91" customWidth="1"/>
    <col min="6" max="6" width="1.7109375" style="3" customWidth="1"/>
    <col min="7" max="7" width="11.57421875" style="3" customWidth="1"/>
    <col min="8" max="8" width="1.7109375" style="3" customWidth="1"/>
    <col min="9" max="9" width="11.57421875" style="91" customWidth="1"/>
    <col min="10" max="10" width="1.8515625" style="2" customWidth="1"/>
    <col min="11" max="11" width="11.7109375" style="2" customWidth="1"/>
    <col min="12" max="12" width="9.140625" style="2" customWidth="1"/>
    <col min="13" max="13" width="8.140625" style="2" hidden="1" customWidth="1"/>
    <col min="14" max="14" width="7.7109375" style="2" hidden="1" customWidth="1"/>
    <col min="15" max="16" width="0" style="2" hidden="1" customWidth="1"/>
    <col min="17" max="17" width="9.28125" style="2" hidden="1" customWidth="1"/>
    <col min="18" max="19" width="0" style="2" hidden="1" customWidth="1"/>
    <col min="20" max="16384" width="9.140625" style="2" customWidth="1"/>
  </cols>
  <sheetData>
    <row r="1" spans="1:12" s="10" customFormat="1" ht="12.75">
      <c r="A1" s="37" t="str">
        <f>'Income Statement'!A1</f>
        <v>ASTRAL SUPREME BERHAD</v>
      </c>
      <c r="B1" s="37"/>
      <c r="C1" s="8"/>
      <c r="F1" s="11"/>
      <c r="G1" s="11"/>
      <c r="H1" s="11"/>
      <c r="I1" s="11"/>
      <c r="J1" s="11"/>
      <c r="L1" s="11"/>
    </row>
    <row r="2" spans="1:14" s="10" customFormat="1" ht="12.75">
      <c r="A2" s="37" t="str">
        <f>'Income Statement'!A2</f>
        <v>UNAUDITED QUARTERLY REPORT ON THE CONSOLIDATED RESULTS</v>
      </c>
      <c r="B2" s="37"/>
      <c r="C2" s="64"/>
      <c r="D2" s="9"/>
      <c r="I2" s="11"/>
      <c r="J2" s="11"/>
      <c r="K2" s="11"/>
      <c r="L2" s="11"/>
      <c r="N2" s="11"/>
    </row>
    <row r="3" spans="1:14" s="10" customFormat="1" ht="12.75">
      <c r="A3" s="37" t="str">
        <f>'Income Statement'!A3</f>
        <v>FOR THE FINANCIAL QUARTER ENDED 30 SEPTEMBER 2007</v>
      </c>
      <c r="B3" s="37"/>
      <c r="C3" s="8"/>
      <c r="I3" s="11"/>
      <c r="J3" s="11"/>
      <c r="K3" s="11"/>
      <c r="L3" s="11"/>
      <c r="N3" s="11"/>
    </row>
    <row r="4" spans="1:14" s="10" customFormat="1" ht="12.75">
      <c r="A4" s="9"/>
      <c r="B4" s="9"/>
      <c r="C4" s="8"/>
      <c r="I4" s="11"/>
      <c r="J4" s="11"/>
      <c r="K4" s="11"/>
      <c r="L4" s="11"/>
      <c r="N4" s="11"/>
    </row>
    <row r="5" spans="1:14" s="10" customFormat="1" ht="12.75">
      <c r="A5" s="9"/>
      <c r="B5" s="9"/>
      <c r="C5" s="8"/>
      <c r="I5" s="11"/>
      <c r="J5" s="11"/>
      <c r="K5" s="11"/>
      <c r="L5" s="11"/>
      <c r="N5" s="11"/>
    </row>
    <row r="6" spans="1:14" s="10" customFormat="1" ht="12.75">
      <c r="A6" s="9" t="s">
        <v>171</v>
      </c>
      <c r="B6" s="9"/>
      <c r="C6" s="64"/>
      <c r="D6" s="9"/>
      <c r="I6" s="11"/>
      <c r="J6" s="11"/>
      <c r="K6" s="11"/>
      <c r="L6" s="11"/>
      <c r="N6" s="11"/>
    </row>
    <row r="7" spans="1:14" s="10" customFormat="1" ht="12.75">
      <c r="A7" s="9"/>
      <c r="B7" s="9"/>
      <c r="C7" s="64"/>
      <c r="D7" s="9"/>
      <c r="I7" s="11"/>
      <c r="J7" s="11"/>
      <c r="K7" s="11"/>
      <c r="L7" s="11"/>
      <c r="N7" s="11"/>
    </row>
    <row r="8" spans="1:2" s="10" customFormat="1" ht="12.75">
      <c r="A8" s="65" t="s">
        <v>172</v>
      </c>
      <c r="B8" s="9" t="s">
        <v>173</v>
      </c>
    </row>
    <row r="9" spans="1:3" s="10" customFormat="1" ht="12.75">
      <c r="A9" s="9"/>
      <c r="B9" s="9"/>
      <c r="C9" s="8"/>
    </row>
    <row r="10" spans="1:11" s="10" customFormat="1" ht="42" customHeight="1">
      <c r="A10" s="9"/>
      <c r="B10" s="173" t="s">
        <v>212</v>
      </c>
      <c r="C10" s="179"/>
      <c r="D10" s="179"/>
      <c r="E10" s="179"/>
      <c r="F10" s="179"/>
      <c r="G10" s="179"/>
      <c r="H10" s="179"/>
      <c r="I10" s="179"/>
      <c r="J10" s="179"/>
      <c r="K10" s="179"/>
    </row>
    <row r="11" spans="1:11" s="10" customFormat="1" ht="13.5">
      <c r="A11" s="9"/>
      <c r="B11" s="9"/>
      <c r="C11" s="7"/>
      <c r="D11" s="124"/>
      <c r="E11" s="124"/>
      <c r="F11" s="124"/>
      <c r="G11" s="124"/>
      <c r="H11" s="124"/>
      <c r="I11" s="124"/>
      <c r="J11" s="124"/>
      <c r="K11" s="124"/>
    </row>
    <row r="12" spans="1:11" s="10" customFormat="1" ht="129.75" customHeight="1">
      <c r="A12" s="9"/>
      <c r="B12" s="173" t="s">
        <v>209</v>
      </c>
      <c r="C12" s="179"/>
      <c r="D12" s="179"/>
      <c r="E12" s="179"/>
      <c r="F12" s="179"/>
      <c r="G12" s="179"/>
      <c r="H12" s="179"/>
      <c r="I12" s="179"/>
      <c r="J12" s="179"/>
      <c r="K12" s="179"/>
    </row>
    <row r="13" spans="1:11" s="10" customFormat="1" ht="13.5">
      <c r="A13" s="9"/>
      <c r="B13" s="9"/>
      <c r="C13" s="7"/>
      <c r="D13" s="124"/>
      <c r="E13" s="124"/>
      <c r="F13" s="124"/>
      <c r="G13" s="124"/>
      <c r="H13" s="124"/>
      <c r="I13" s="124"/>
      <c r="J13" s="124"/>
      <c r="K13" s="124"/>
    </row>
    <row r="14" spans="1:2" s="10" customFormat="1" ht="12.75">
      <c r="A14" s="9" t="s">
        <v>175</v>
      </c>
      <c r="B14" s="9" t="s">
        <v>174</v>
      </c>
    </row>
    <row r="15" spans="1:3" s="10" customFormat="1" ht="12.75">
      <c r="A15" s="9"/>
      <c r="B15" s="9"/>
      <c r="C15" s="9"/>
    </row>
    <row r="16" spans="1:11" s="10" customFormat="1" ht="67.5" customHeight="1">
      <c r="A16" s="9"/>
      <c r="B16" s="173" t="s">
        <v>236</v>
      </c>
      <c r="C16" s="179"/>
      <c r="D16" s="179"/>
      <c r="E16" s="179"/>
      <c r="F16" s="179"/>
      <c r="G16" s="179"/>
      <c r="H16" s="179"/>
      <c r="I16" s="179"/>
      <c r="J16" s="179"/>
      <c r="K16" s="179"/>
    </row>
    <row r="17" spans="1:11" s="10" customFormat="1" ht="13.5">
      <c r="A17" s="9"/>
      <c r="B17" s="9"/>
      <c r="C17" s="7"/>
      <c r="D17" s="124"/>
      <c r="E17" s="124"/>
      <c r="F17" s="124"/>
      <c r="G17" s="124"/>
      <c r="H17" s="124"/>
      <c r="I17" s="124"/>
      <c r="J17" s="124"/>
      <c r="K17" s="124"/>
    </row>
    <row r="18" spans="1:11" s="10" customFormat="1" ht="46.5" customHeight="1">
      <c r="A18" s="9"/>
      <c r="B18" s="173" t="s">
        <v>227</v>
      </c>
      <c r="C18" s="179"/>
      <c r="D18" s="179"/>
      <c r="E18" s="179"/>
      <c r="F18" s="179"/>
      <c r="G18" s="179"/>
      <c r="H18" s="179"/>
      <c r="I18" s="179"/>
      <c r="J18" s="179"/>
      <c r="K18" s="179"/>
    </row>
    <row r="19" spans="1:11" s="10" customFormat="1" ht="13.5">
      <c r="A19" s="9"/>
      <c r="B19" s="9"/>
      <c r="C19" s="7"/>
      <c r="D19" s="124"/>
      <c r="E19" s="124"/>
      <c r="F19" s="124"/>
      <c r="G19" s="124"/>
      <c r="H19" s="124"/>
      <c r="I19" s="124"/>
      <c r="J19" s="124"/>
      <c r="K19" s="124"/>
    </row>
    <row r="20" spans="1:11" s="10" customFormat="1" ht="107.25" customHeight="1">
      <c r="A20" s="9"/>
      <c r="B20" s="173" t="s">
        <v>259</v>
      </c>
      <c r="C20" s="179"/>
      <c r="D20" s="179"/>
      <c r="E20" s="179"/>
      <c r="F20" s="179"/>
      <c r="G20" s="179"/>
      <c r="H20" s="179"/>
      <c r="I20" s="179"/>
      <c r="J20" s="179"/>
      <c r="K20" s="179"/>
    </row>
    <row r="21" spans="1:11" s="10" customFormat="1" ht="13.5">
      <c r="A21" s="9"/>
      <c r="B21" s="9"/>
      <c r="C21" s="7"/>
      <c r="D21" s="124"/>
      <c r="E21" s="124"/>
      <c r="F21" s="124"/>
      <c r="G21" s="124"/>
      <c r="H21" s="124"/>
      <c r="I21" s="124"/>
      <c r="J21" s="124"/>
      <c r="K21" s="124"/>
    </row>
    <row r="22" spans="1:11" s="10" customFormat="1" ht="55.5" customHeight="1">
      <c r="A22" s="9"/>
      <c r="B22" s="178" t="s">
        <v>228</v>
      </c>
      <c r="C22" s="179"/>
      <c r="D22" s="179"/>
      <c r="E22" s="179"/>
      <c r="F22" s="179"/>
      <c r="G22" s="179"/>
      <c r="H22" s="179"/>
      <c r="I22" s="179"/>
      <c r="J22" s="179"/>
      <c r="K22" s="179"/>
    </row>
    <row r="23" spans="5:9" s="9" customFormat="1" ht="51">
      <c r="E23" s="123" t="s">
        <v>232</v>
      </c>
      <c r="G23" s="123" t="s">
        <v>233</v>
      </c>
      <c r="I23" s="9" t="s">
        <v>234</v>
      </c>
    </row>
    <row r="24" spans="5:9" s="9" customFormat="1" ht="12.75">
      <c r="E24" s="125" t="s">
        <v>85</v>
      </c>
      <c r="G24" s="125" t="s">
        <v>85</v>
      </c>
      <c r="I24" s="125" t="s">
        <v>85</v>
      </c>
    </row>
    <row r="25" spans="1:3" s="10" customFormat="1" ht="12.75">
      <c r="A25" s="9"/>
      <c r="B25" s="9"/>
      <c r="C25" s="64" t="s">
        <v>143</v>
      </c>
    </row>
    <row r="26" spans="1:9" s="10" customFormat="1" ht="12.75">
      <c r="A26" s="9"/>
      <c r="B26" s="9"/>
      <c r="C26" s="8" t="s">
        <v>88</v>
      </c>
      <c r="E26" s="22">
        <v>34857</v>
      </c>
      <c r="F26" s="22"/>
      <c r="G26" s="22">
        <v>-90</v>
      </c>
      <c r="H26" s="22"/>
      <c r="I26" s="22">
        <v>34767</v>
      </c>
    </row>
    <row r="27" spans="1:9" s="10" customFormat="1" ht="12.75">
      <c r="A27" s="9"/>
      <c r="B27" s="9"/>
      <c r="C27" s="8" t="s">
        <v>235</v>
      </c>
      <c r="E27" s="22"/>
      <c r="F27" s="22"/>
      <c r="G27" s="22">
        <v>90</v>
      </c>
      <c r="H27" s="22"/>
      <c r="I27" s="22">
        <v>90</v>
      </c>
    </row>
    <row r="28" spans="1:3" s="10" customFormat="1" ht="12.75">
      <c r="A28" s="9"/>
      <c r="B28" s="9"/>
      <c r="C28" s="8"/>
    </row>
    <row r="29" spans="1:8" s="10" customFormat="1" ht="13.5">
      <c r="A29" s="9" t="s">
        <v>36</v>
      </c>
      <c r="B29" s="184" t="s">
        <v>37</v>
      </c>
      <c r="C29" s="179"/>
      <c r="D29" s="179"/>
      <c r="E29" s="179"/>
      <c r="F29" s="179"/>
      <c r="G29" s="179"/>
      <c r="H29" s="179"/>
    </row>
    <row r="30" spans="1:3" s="10" customFormat="1" ht="12.75">
      <c r="A30" s="9"/>
      <c r="B30" s="9"/>
      <c r="C30" s="8"/>
    </row>
    <row r="31" spans="1:11" s="10" customFormat="1" ht="27" customHeight="1">
      <c r="A31" s="9"/>
      <c r="B31" s="178" t="s">
        <v>38</v>
      </c>
      <c r="C31" s="179"/>
      <c r="D31" s="179"/>
      <c r="E31" s="179"/>
      <c r="F31" s="179"/>
      <c r="G31" s="179"/>
      <c r="H31" s="179"/>
      <c r="I31" s="179"/>
      <c r="J31" s="179"/>
      <c r="K31" s="179"/>
    </row>
    <row r="32" spans="1:3" s="10" customFormat="1" ht="12.75">
      <c r="A32" s="9"/>
      <c r="B32" s="9"/>
      <c r="C32" s="8"/>
    </row>
    <row r="33" spans="1:9" s="10" customFormat="1" ht="13.5" customHeight="1">
      <c r="A33" s="9" t="s">
        <v>40</v>
      </c>
      <c r="B33" s="184" t="s">
        <v>39</v>
      </c>
      <c r="C33" s="179"/>
      <c r="D33" s="179"/>
      <c r="E33" s="179"/>
      <c r="F33" s="179"/>
      <c r="G33" s="179"/>
      <c r="H33" s="179"/>
      <c r="I33" s="179"/>
    </row>
    <row r="34" spans="1:3" s="10" customFormat="1" ht="12.75">
      <c r="A34" s="9"/>
      <c r="B34" s="9"/>
      <c r="C34" s="8"/>
    </row>
    <row r="35" spans="1:11" s="10" customFormat="1" ht="30.75" customHeight="1">
      <c r="A35" s="9"/>
      <c r="B35" s="178" t="s">
        <v>41</v>
      </c>
      <c r="C35" s="179"/>
      <c r="D35" s="179"/>
      <c r="E35" s="179"/>
      <c r="F35" s="179"/>
      <c r="G35" s="179"/>
      <c r="H35" s="179"/>
      <c r="I35" s="179"/>
      <c r="J35" s="179"/>
      <c r="K35" s="179"/>
    </row>
    <row r="36" spans="1:3" s="10" customFormat="1" ht="12.75">
      <c r="A36" s="9"/>
      <c r="B36" s="9"/>
      <c r="C36" s="8"/>
    </row>
    <row r="37" spans="1:2" s="10" customFormat="1" ht="12.75">
      <c r="A37" s="9" t="s">
        <v>42</v>
      </c>
      <c r="B37" s="9" t="s">
        <v>43</v>
      </c>
    </row>
    <row r="38" spans="1:3" s="10" customFormat="1" ht="12.75">
      <c r="A38" s="9"/>
      <c r="B38" s="9"/>
      <c r="C38" s="8"/>
    </row>
    <row r="39" spans="1:11" s="10" customFormat="1" ht="13.5" customHeight="1">
      <c r="A39" s="9"/>
      <c r="B39" s="178" t="s">
        <v>44</v>
      </c>
      <c r="C39" s="179"/>
      <c r="D39" s="179"/>
      <c r="E39" s="179"/>
      <c r="F39" s="179"/>
      <c r="G39" s="179"/>
      <c r="H39" s="179"/>
      <c r="I39" s="179"/>
      <c r="J39" s="179"/>
      <c r="K39" s="179"/>
    </row>
    <row r="40" spans="1:3" s="10" customFormat="1" ht="12.75">
      <c r="A40" s="9"/>
      <c r="B40" s="9"/>
      <c r="C40" s="8"/>
    </row>
    <row r="41" spans="1:9" s="10" customFormat="1" ht="13.5">
      <c r="A41" s="9" t="s">
        <v>45</v>
      </c>
      <c r="B41" s="184" t="s">
        <v>46</v>
      </c>
      <c r="C41" s="179"/>
      <c r="D41" s="179"/>
      <c r="E41" s="179"/>
      <c r="F41" s="179"/>
      <c r="G41" s="179"/>
      <c r="H41" s="179"/>
      <c r="I41" s="179"/>
    </row>
    <row r="42" spans="1:3" s="10" customFormat="1" ht="12.75">
      <c r="A42" s="9"/>
      <c r="B42" s="9"/>
      <c r="C42" s="8"/>
    </row>
    <row r="43" spans="1:11" s="10" customFormat="1" ht="44.25" customHeight="1">
      <c r="A43" s="9"/>
      <c r="B43" s="178" t="s">
        <v>47</v>
      </c>
      <c r="C43" s="179"/>
      <c r="D43" s="179"/>
      <c r="E43" s="179"/>
      <c r="F43" s="179"/>
      <c r="G43" s="179"/>
      <c r="H43" s="179"/>
      <c r="I43" s="179"/>
      <c r="J43" s="179"/>
      <c r="K43" s="179"/>
    </row>
    <row r="44" spans="1:3" s="10" customFormat="1" ht="12.75">
      <c r="A44" s="9"/>
      <c r="B44" s="9"/>
      <c r="C44" s="8"/>
    </row>
    <row r="45" spans="1:9" s="10" customFormat="1" ht="13.5">
      <c r="A45" s="9" t="s">
        <v>48</v>
      </c>
      <c r="B45" s="184" t="s">
        <v>49</v>
      </c>
      <c r="C45" s="179"/>
      <c r="D45" s="179"/>
      <c r="E45" s="179"/>
      <c r="F45" s="179"/>
      <c r="G45" s="179"/>
      <c r="H45" s="179"/>
      <c r="I45" s="179"/>
    </row>
    <row r="46" spans="1:3" s="10" customFormat="1" ht="12.75">
      <c r="A46" s="9"/>
      <c r="B46" s="9"/>
      <c r="C46" s="8"/>
    </row>
    <row r="47" spans="1:11" s="10" customFormat="1" ht="30.75" customHeight="1">
      <c r="A47" s="9"/>
      <c r="B47" s="178" t="s">
        <v>50</v>
      </c>
      <c r="C47" s="179"/>
      <c r="D47" s="179"/>
      <c r="E47" s="179"/>
      <c r="F47" s="179"/>
      <c r="G47" s="179"/>
      <c r="H47" s="179"/>
      <c r="I47" s="179"/>
      <c r="J47" s="179"/>
      <c r="K47" s="179"/>
    </row>
    <row r="48" spans="1:3" s="10" customFormat="1" ht="12.75">
      <c r="A48" s="9"/>
      <c r="B48" s="9"/>
      <c r="C48" s="8"/>
    </row>
    <row r="49" spans="1:3" s="10" customFormat="1" ht="13.5">
      <c r="A49" s="9" t="s">
        <v>52</v>
      </c>
      <c r="B49" s="184" t="s">
        <v>51</v>
      </c>
      <c r="C49" s="179"/>
    </row>
    <row r="50" spans="1:3" s="10" customFormat="1" ht="12.75">
      <c r="A50" s="9"/>
      <c r="B50" s="9"/>
      <c r="C50" s="8"/>
    </row>
    <row r="51" spans="1:11" s="10" customFormat="1" ht="13.5" customHeight="1">
      <c r="A51" s="9"/>
      <c r="B51" s="178" t="s">
        <v>53</v>
      </c>
      <c r="C51" s="179"/>
      <c r="D51" s="179"/>
      <c r="E51" s="179"/>
      <c r="F51" s="179"/>
      <c r="G51" s="179"/>
      <c r="H51" s="179"/>
      <c r="I51" s="179"/>
      <c r="J51" s="179"/>
      <c r="K51" s="179"/>
    </row>
    <row r="52" spans="1:9" ht="13.5">
      <c r="A52" s="37"/>
      <c r="B52" s="37"/>
      <c r="C52" s="11"/>
      <c r="D52" s="11"/>
      <c r="E52" s="86"/>
      <c r="F52" s="11"/>
      <c r="G52" s="11"/>
      <c r="H52" s="11"/>
      <c r="I52" s="86"/>
    </row>
    <row r="53" spans="1:9" ht="13.5">
      <c r="A53" s="9" t="s">
        <v>63</v>
      </c>
      <c r="B53" s="9"/>
      <c r="C53" s="11"/>
      <c r="D53" s="11"/>
      <c r="E53" s="86"/>
      <c r="F53" s="11"/>
      <c r="G53" s="11"/>
      <c r="H53" s="11"/>
      <c r="I53" s="86"/>
    </row>
    <row r="54" spans="1:9" ht="13.5">
      <c r="A54" s="10"/>
      <c r="B54" s="10"/>
      <c r="C54" s="11"/>
      <c r="D54" s="11"/>
      <c r="E54" s="87"/>
      <c r="F54" s="12"/>
      <c r="G54" s="11"/>
      <c r="H54" s="11"/>
      <c r="I54" s="86"/>
    </row>
    <row r="55" spans="2:11" ht="32.25" customHeight="1">
      <c r="B55" s="178" t="s">
        <v>251</v>
      </c>
      <c r="C55" s="179"/>
      <c r="D55" s="179"/>
      <c r="E55" s="179"/>
      <c r="F55" s="179"/>
      <c r="G55" s="179"/>
      <c r="H55" s="179"/>
      <c r="I55" s="179"/>
      <c r="J55" s="179"/>
      <c r="K55" s="179"/>
    </row>
    <row r="56" spans="1:9" ht="13.5">
      <c r="A56" s="10"/>
      <c r="B56" s="10"/>
      <c r="C56" s="11"/>
      <c r="D56" s="11"/>
      <c r="E56" s="87"/>
      <c r="F56" s="12"/>
      <c r="G56" s="11"/>
      <c r="H56" s="11"/>
      <c r="I56" s="86"/>
    </row>
    <row r="57" spans="3:11" ht="13.5" customHeight="1">
      <c r="C57" s="10"/>
      <c r="D57" s="2"/>
      <c r="E57" s="182" t="s">
        <v>107</v>
      </c>
      <c r="F57" s="182"/>
      <c r="G57" s="182"/>
      <c r="I57" s="165" t="s">
        <v>237</v>
      </c>
      <c r="J57" s="179"/>
      <c r="K57" s="179"/>
    </row>
    <row r="58" spans="3:17" s="40" customFormat="1" ht="15">
      <c r="C58" s="38"/>
      <c r="D58" s="38"/>
      <c r="E58" s="39">
        <f>'Income Statement'!B9</f>
        <v>39355</v>
      </c>
      <c r="F58" s="39"/>
      <c r="G58" s="132">
        <f>'Income Statement'!D9</f>
        <v>38990</v>
      </c>
      <c r="H58" s="132"/>
      <c r="I58" s="132">
        <f>'Income Statement'!F9</f>
        <v>39355</v>
      </c>
      <c r="J58" s="132"/>
      <c r="K58" s="132">
        <f>'Income Statement'!H9</f>
        <v>38990</v>
      </c>
      <c r="M58" s="92" t="s">
        <v>216</v>
      </c>
      <c r="N58" s="92" t="s">
        <v>217</v>
      </c>
      <c r="O58" s="92" t="s">
        <v>219</v>
      </c>
      <c r="Q58" s="92" t="s">
        <v>218</v>
      </c>
    </row>
    <row r="59" spans="3:11" ht="13.5">
      <c r="C59" s="52" t="s">
        <v>108</v>
      </c>
      <c r="D59" s="52"/>
      <c r="E59" s="39" t="str">
        <f>'Income Statement'!B10</f>
        <v>RM'000</v>
      </c>
      <c r="F59" s="81"/>
      <c r="G59" s="132" t="str">
        <f>'Income Statement'!D10</f>
        <v>RM'000</v>
      </c>
      <c r="H59" s="145"/>
      <c r="I59" s="132" t="str">
        <f>'Income Statement'!F10</f>
        <v>RM'000</v>
      </c>
      <c r="J59" s="145"/>
      <c r="K59" s="132" t="str">
        <f>'Income Statement'!H10</f>
        <v>RM'000</v>
      </c>
    </row>
    <row r="60" spans="3:11" ht="13.5">
      <c r="C60" s="10"/>
      <c r="D60" s="10"/>
      <c r="E60" s="11"/>
      <c r="F60" s="11"/>
      <c r="G60" s="86"/>
      <c r="H60" s="86"/>
      <c r="I60" s="86"/>
      <c r="J60" s="86"/>
      <c r="K60" s="86"/>
    </row>
    <row r="61" spans="3:19" ht="13.5">
      <c r="C61" s="10" t="s">
        <v>64</v>
      </c>
      <c r="D61" s="10"/>
      <c r="E61" s="11">
        <v>3895</v>
      </c>
      <c r="F61" s="11"/>
      <c r="G61" s="86">
        <v>6925</v>
      </c>
      <c r="H61" s="86"/>
      <c r="I61" s="86">
        <v>11162</v>
      </c>
      <c r="J61" s="86"/>
      <c r="K61" s="86">
        <v>16883</v>
      </c>
      <c r="M61" s="11">
        <v>4246</v>
      </c>
      <c r="N61" s="11">
        <v>3021</v>
      </c>
      <c r="O61" s="11">
        <f>E61</f>
        <v>3895</v>
      </c>
      <c r="Q61" s="11">
        <f>SUM(M61:P61)</f>
        <v>11162</v>
      </c>
      <c r="R61" s="2" t="str">
        <f>IF(I61&lt;&gt;Q61,"diff","ok")</f>
        <v>ok</v>
      </c>
      <c r="S61" s="2">
        <f>IF(R61="diff",I61-Q61,"")</f>
      </c>
    </row>
    <row r="62" spans="3:19" ht="13.5">
      <c r="C62" s="10" t="s">
        <v>250</v>
      </c>
      <c r="D62" s="10"/>
      <c r="E62" s="11"/>
      <c r="F62" s="11"/>
      <c r="G62" s="86"/>
      <c r="H62" s="86"/>
      <c r="I62" s="86"/>
      <c r="J62" s="86"/>
      <c r="K62" s="86"/>
      <c r="M62" s="11"/>
      <c r="N62" s="11"/>
      <c r="O62" s="11">
        <f aca="true" t="shared" si="0" ref="O62:O101">E62</f>
        <v>0</v>
      </c>
      <c r="Q62" s="11">
        <f aca="true" t="shared" si="1" ref="Q62:Q101">SUM(M62:P62)</f>
        <v>0</v>
      </c>
      <c r="R62" s="2" t="str">
        <f aca="true" t="shared" si="2" ref="R62:R101">IF(I62&lt;&gt;Q62,"diff","ok")</f>
        <v>ok</v>
      </c>
      <c r="S62" s="2">
        <f aca="true" t="shared" si="3" ref="S62:S101">IF(R62="diff",I62-Q62,"")</f>
      </c>
    </row>
    <row r="63" spans="3:19" ht="13.5">
      <c r="C63" s="10" t="s">
        <v>65</v>
      </c>
      <c r="D63" s="10"/>
      <c r="E63" s="11">
        <v>6998</v>
      </c>
      <c r="F63" s="15"/>
      <c r="G63" s="86">
        <v>7805</v>
      </c>
      <c r="H63" s="134"/>
      <c r="I63" s="86">
        <v>20648</v>
      </c>
      <c r="J63" s="134"/>
      <c r="K63" s="86">
        <v>18390</v>
      </c>
      <c r="M63" s="11">
        <v>6704</v>
      </c>
      <c r="N63" s="11">
        <v>6946</v>
      </c>
      <c r="O63" s="11">
        <f t="shared" si="0"/>
        <v>6998</v>
      </c>
      <c r="Q63" s="11">
        <f t="shared" si="1"/>
        <v>20648</v>
      </c>
      <c r="R63" s="2" t="str">
        <f t="shared" si="2"/>
        <v>ok</v>
      </c>
      <c r="S63" s="2">
        <f t="shared" si="3"/>
      </c>
    </row>
    <row r="64" spans="3:19" ht="13.5">
      <c r="C64" s="10" t="s">
        <v>66</v>
      </c>
      <c r="D64" s="10"/>
      <c r="E64" s="66">
        <v>240</v>
      </c>
      <c r="F64" s="48"/>
      <c r="G64" s="146">
        <v>0</v>
      </c>
      <c r="H64" s="134"/>
      <c r="I64" s="147">
        <v>720</v>
      </c>
      <c r="J64" s="142"/>
      <c r="K64" s="146">
        <v>0</v>
      </c>
      <c r="M64" s="66">
        <v>240</v>
      </c>
      <c r="N64" s="66">
        <v>240</v>
      </c>
      <c r="O64" s="66">
        <f t="shared" si="0"/>
        <v>240</v>
      </c>
      <c r="Q64" s="66">
        <f>SUM(M64:P64)</f>
        <v>720</v>
      </c>
      <c r="R64" s="2" t="str">
        <f>IF(I64&lt;&gt;Q64,"diff","ok")</f>
        <v>ok</v>
      </c>
      <c r="S64" s="2">
        <f t="shared" si="3"/>
      </c>
    </row>
    <row r="65" spans="3:19" ht="13.5">
      <c r="C65" s="10" t="s">
        <v>67</v>
      </c>
      <c r="D65" s="10"/>
      <c r="E65" s="67">
        <v>-240</v>
      </c>
      <c r="F65" s="14"/>
      <c r="G65" s="148">
        <v>0</v>
      </c>
      <c r="H65" s="134"/>
      <c r="I65" s="149">
        <v>-720</v>
      </c>
      <c r="J65" s="89"/>
      <c r="K65" s="148">
        <v>0</v>
      </c>
      <c r="M65" s="67">
        <v>-240</v>
      </c>
      <c r="N65" s="67">
        <v>-240</v>
      </c>
      <c r="O65" s="67">
        <f t="shared" si="0"/>
        <v>-240</v>
      </c>
      <c r="Q65" s="67">
        <f t="shared" si="1"/>
        <v>-720</v>
      </c>
      <c r="R65" s="2" t="str">
        <f t="shared" si="2"/>
        <v>ok</v>
      </c>
      <c r="S65" s="2">
        <f t="shared" si="3"/>
      </c>
    </row>
    <row r="66" spans="3:19" ht="13.5">
      <c r="C66" s="10"/>
      <c r="D66" s="10"/>
      <c r="E66" s="14">
        <f>SUM(E64:E65)</f>
        <v>0</v>
      </c>
      <c r="F66" s="15"/>
      <c r="G66" s="89">
        <f>SUM(G64:G65)</f>
        <v>0</v>
      </c>
      <c r="H66" s="134"/>
      <c r="I66" s="89">
        <f>SUM(I64:I65)</f>
        <v>0</v>
      </c>
      <c r="J66" s="134"/>
      <c r="K66" s="89">
        <f>SUM(K64:K65)</f>
        <v>0</v>
      </c>
      <c r="M66" s="14">
        <v>0</v>
      </c>
      <c r="N66" s="14">
        <v>0</v>
      </c>
      <c r="O66" s="14">
        <f t="shared" si="0"/>
        <v>0</v>
      </c>
      <c r="Q66" s="14">
        <f t="shared" si="1"/>
        <v>0</v>
      </c>
      <c r="R66" s="2" t="str">
        <f t="shared" si="2"/>
        <v>ok</v>
      </c>
      <c r="S66" s="2">
        <f t="shared" si="3"/>
      </c>
    </row>
    <row r="67" spans="3:19" ht="13.5">
      <c r="C67" s="10" t="s">
        <v>68</v>
      </c>
      <c r="D67" s="10"/>
      <c r="E67" s="11">
        <f>SUM(E61:E63)+E66</f>
        <v>10893</v>
      </c>
      <c r="F67" s="11"/>
      <c r="G67" s="86">
        <f>SUM(G61:G63)+G66</f>
        <v>14730</v>
      </c>
      <c r="H67" s="86"/>
      <c r="I67" s="86">
        <f>SUM(I61:I63)+I66</f>
        <v>31810</v>
      </c>
      <c r="J67" s="86"/>
      <c r="K67" s="86">
        <f>SUM(K61:K63)+K66</f>
        <v>35273</v>
      </c>
      <c r="M67" s="11">
        <v>10950</v>
      </c>
      <c r="N67" s="11">
        <v>9967</v>
      </c>
      <c r="O67" s="11">
        <f t="shared" si="0"/>
        <v>10893</v>
      </c>
      <c r="Q67" s="11">
        <f t="shared" si="1"/>
        <v>31810</v>
      </c>
      <c r="R67" s="2" t="str">
        <f t="shared" si="2"/>
        <v>ok</v>
      </c>
      <c r="S67" s="2">
        <f t="shared" si="3"/>
      </c>
    </row>
    <row r="68" spans="3:19" ht="14.25" thickBot="1">
      <c r="C68" s="9"/>
      <c r="D68" s="9"/>
      <c r="E68" s="6"/>
      <c r="F68" s="15"/>
      <c r="G68" s="150"/>
      <c r="H68" s="134"/>
      <c r="I68" s="150"/>
      <c r="J68" s="134"/>
      <c r="K68" s="150"/>
      <c r="M68" s="6"/>
      <c r="N68" s="6"/>
      <c r="O68" s="6">
        <f t="shared" si="0"/>
        <v>0</v>
      </c>
      <c r="Q68" s="6">
        <f t="shared" si="1"/>
        <v>0</v>
      </c>
      <c r="R68" s="2" t="str">
        <f t="shared" si="2"/>
        <v>ok</v>
      </c>
      <c r="S68" s="2">
        <f t="shared" si="3"/>
      </c>
    </row>
    <row r="69" spans="3:19" ht="13.5">
      <c r="C69" s="9"/>
      <c r="D69" s="9"/>
      <c r="E69" s="11"/>
      <c r="F69" s="11"/>
      <c r="G69" s="86"/>
      <c r="H69" s="86"/>
      <c r="I69" s="86"/>
      <c r="J69" s="134"/>
      <c r="K69" s="86"/>
      <c r="M69" s="11"/>
      <c r="N69" s="11"/>
      <c r="O69" s="11">
        <f t="shared" si="0"/>
        <v>0</v>
      </c>
      <c r="Q69" s="11">
        <f t="shared" si="1"/>
        <v>0</v>
      </c>
      <c r="R69" s="2" t="str">
        <f t="shared" si="2"/>
        <v>ok</v>
      </c>
      <c r="S69" s="2">
        <f t="shared" si="3"/>
      </c>
    </row>
    <row r="70" spans="3:19" ht="13.5">
      <c r="C70" s="52" t="s">
        <v>69</v>
      </c>
      <c r="D70" s="52"/>
      <c r="E70" s="11"/>
      <c r="F70" s="11"/>
      <c r="G70" s="86"/>
      <c r="H70" s="86"/>
      <c r="I70" s="86"/>
      <c r="J70" s="86"/>
      <c r="K70" s="86"/>
      <c r="M70" s="11"/>
      <c r="N70" s="11"/>
      <c r="O70" s="11">
        <f t="shared" si="0"/>
        <v>0</v>
      </c>
      <c r="Q70" s="11">
        <f t="shared" si="1"/>
        <v>0</v>
      </c>
      <c r="R70" s="2" t="str">
        <f t="shared" si="2"/>
        <v>ok</v>
      </c>
      <c r="S70" s="2">
        <f t="shared" si="3"/>
      </c>
    </row>
    <row r="71" spans="3:19" ht="13.5">
      <c r="C71" s="52"/>
      <c r="D71" s="52"/>
      <c r="E71" s="11"/>
      <c r="F71" s="11"/>
      <c r="G71" s="86"/>
      <c r="H71" s="86"/>
      <c r="I71" s="86"/>
      <c r="J71" s="86"/>
      <c r="K71" s="86"/>
      <c r="M71" s="11"/>
      <c r="N71" s="11"/>
      <c r="O71" s="11">
        <f t="shared" si="0"/>
        <v>0</v>
      </c>
      <c r="Q71" s="11">
        <f t="shared" si="1"/>
        <v>0</v>
      </c>
      <c r="R71" s="2" t="str">
        <f t="shared" si="2"/>
        <v>ok</v>
      </c>
      <c r="S71" s="2">
        <f t="shared" si="3"/>
      </c>
    </row>
    <row r="72" spans="3:19" ht="13.5">
      <c r="C72" s="10" t="s">
        <v>64</v>
      </c>
      <c r="D72" s="10"/>
      <c r="E72" s="15">
        <f>-915-14-2</f>
        <v>-931</v>
      </c>
      <c r="F72" s="15"/>
      <c r="G72" s="134">
        <v>578</v>
      </c>
      <c r="H72" s="134"/>
      <c r="I72" s="134">
        <f>-2050-54</f>
        <v>-2104</v>
      </c>
      <c r="J72" s="134"/>
      <c r="K72" s="134">
        <v>532</v>
      </c>
      <c r="M72" s="15">
        <v>-331</v>
      </c>
      <c r="N72" s="15">
        <v>-841</v>
      </c>
      <c r="O72" s="15">
        <f t="shared" si="0"/>
        <v>-931</v>
      </c>
      <c r="P72" s="5"/>
      <c r="Q72" s="15">
        <f t="shared" si="1"/>
        <v>-2103</v>
      </c>
      <c r="R72" s="2" t="str">
        <f t="shared" si="2"/>
        <v>diff</v>
      </c>
      <c r="S72" s="2">
        <f t="shared" si="3"/>
        <v>-1</v>
      </c>
    </row>
    <row r="73" spans="3:19" ht="13.5">
      <c r="C73" s="10" t="s">
        <v>250</v>
      </c>
      <c r="D73" s="10"/>
      <c r="E73" s="15"/>
      <c r="F73" s="15"/>
      <c r="G73" s="134"/>
      <c r="H73" s="134"/>
      <c r="I73" s="134"/>
      <c r="J73" s="134"/>
      <c r="K73" s="134"/>
      <c r="M73" s="15"/>
      <c r="N73" s="15"/>
      <c r="O73" s="15">
        <f t="shared" si="0"/>
        <v>0</v>
      </c>
      <c r="P73" s="5"/>
      <c r="Q73" s="15">
        <f t="shared" si="1"/>
        <v>0</v>
      </c>
      <c r="R73" s="2" t="str">
        <f t="shared" si="2"/>
        <v>ok</v>
      </c>
      <c r="S73" s="2">
        <f t="shared" si="3"/>
      </c>
    </row>
    <row r="74" spans="3:19" ht="13.5">
      <c r="C74" s="10" t="s">
        <v>65</v>
      </c>
      <c r="D74" s="10"/>
      <c r="E74" s="15">
        <v>-283</v>
      </c>
      <c r="F74" s="15"/>
      <c r="G74" s="134">
        <v>1911</v>
      </c>
      <c r="H74" s="134"/>
      <c r="I74" s="134">
        <v>-2879</v>
      </c>
      <c r="J74" s="134"/>
      <c r="K74" s="134">
        <v>541</v>
      </c>
      <c r="M74" s="15">
        <v>-1122</v>
      </c>
      <c r="N74" s="15">
        <v>-1474</v>
      </c>
      <c r="O74" s="15">
        <f t="shared" si="0"/>
        <v>-283</v>
      </c>
      <c r="Q74" s="15">
        <f t="shared" si="1"/>
        <v>-2879</v>
      </c>
      <c r="R74" s="2" t="str">
        <f t="shared" si="2"/>
        <v>ok</v>
      </c>
      <c r="S74" s="2">
        <f t="shared" si="3"/>
      </c>
    </row>
    <row r="75" spans="3:19" ht="13.5">
      <c r="C75" s="10" t="s">
        <v>66</v>
      </c>
      <c r="D75" s="10"/>
      <c r="E75" s="15">
        <v>43</v>
      </c>
      <c r="F75" s="15"/>
      <c r="G75" s="134">
        <v>-309</v>
      </c>
      <c r="H75" s="134"/>
      <c r="I75" s="134">
        <v>-187</v>
      </c>
      <c r="J75" s="134"/>
      <c r="K75" s="134">
        <v>-1120</v>
      </c>
      <c r="M75" s="15">
        <v>-83</v>
      </c>
      <c r="N75" s="15">
        <v>-147</v>
      </c>
      <c r="O75" s="15">
        <f t="shared" si="0"/>
        <v>43</v>
      </c>
      <c r="Q75" s="15">
        <f t="shared" si="1"/>
        <v>-187</v>
      </c>
      <c r="R75" s="2" t="str">
        <f t="shared" si="2"/>
        <v>ok</v>
      </c>
      <c r="S75" s="2">
        <f t="shared" si="3"/>
      </c>
    </row>
    <row r="76" spans="3:19" ht="13.5">
      <c r="C76" s="10"/>
      <c r="D76" s="10"/>
      <c r="E76" s="14"/>
      <c r="F76" s="15"/>
      <c r="G76" s="89"/>
      <c r="H76" s="134"/>
      <c r="I76" s="89"/>
      <c r="J76" s="134"/>
      <c r="K76" s="89"/>
      <c r="M76" s="14"/>
      <c r="N76" s="14"/>
      <c r="O76" s="14">
        <f t="shared" si="0"/>
        <v>0</v>
      </c>
      <c r="Q76" s="14">
        <f t="shared" si="1"/>
        <v>0</v>
      </c>
      <c r="R76" s="2" t="str">
        <f t="shared" si="2"/>
        <v>ok</v>
      </c>
      <c r="S76" s="2">
        <f t="shared" si="3"/>
      </c>
    </row>
    <row r="77" spans="3:19" ht="13.5">
      <c r="C77" s="10"/>
      <c r="D77" s="10"/>
      <c r="E77" s="15">
        <f>SUM(E72:E76)</f>
        <v>-1171</v>
      </c>
      <c r="F77" s="15"/>
      <c r="G77" s="134">
        <f>SUM(G72:G76)</f>
        <v>2180</v>
      </c>
      <c r="H77" s="134"/>
      <c r="I77" s="134">
        <f>SUM(I72:I76)</f>
        <v>-5170</v>
      </c>
      <c r="J77" s="134"/>
      <c r="K77" s="134">
        <f>SUM(K72:K76)</f>
        <v>-47</v>
      </c>
      <c r="M77" s="15">
        <v>-1536</v>
      </c>
      <c r="N77" s="15">
        <v>-2462</v>
      </c>
      <c r="O77" s="15">
        <f t="shared" si="0"/>
        <v>-1171</v>
      </c>
      <c r="Q77" s="15">
        <f t="shared" si="1"/>
        <v>-5169</v>
      </c>
      <c r="R77" s="2" t="str">
        <f t="shared" si="2"/>
        <v>diff</v>
      </c>
      <c r="S77" s="2">
        <f t="shared" si="3"/>
        <v>-1</v>
      </c>
    </row>
    <row r="78" spans="3:19" ht="13.5">
      <c r="C78" s="10"/>
      <c r="D78" s="10"/>
      <c r="E78" s="15"/>
      <c r="F78" s="15"/>
      <c r="G78" s="134"/>
      <c r="H78" s="134"/>
      <c r="I78" s="134"/>
      <c r="J78" s="134"/>
      <c r="K78" s="134"/>
      <c r="M78" s="15"/>
      <c r="N78" s="15"/>
      <c r="O78" s="15">
        <f t="shared" si="0"/>
        <v>0</v>
      </c>
      <c r="Q78" s="15">
        <f t="shared" si="1"/>
        <v>0</v>
      </c>
      <c r="R78" s="2" t="str">
        <f t="shared" si="2"/>
        <v>ok</v>
      </c>
      <c r="S78" s="2">
        <f t="shared" si="3"/>
      </c>
    </row>
    <row r="79" spans="3:19" ht="13.5">
      <c r="C79" s="10" t="s">
        <v>70</v>
      </c>
      <c r="D79" s="10"/>
      <c r="E79" s="15">
        <v>2</v>
      </c>
      <c r="F79" s="15"/>
      <c r="G79" s="134">
        <v>219</v>
      </c>
      <c r="H79" s="134"/>
      <c r="I79" s="134">
        <v>54</v>
      </c>
      <c r="J79" s="134"/>
      <c r="K79" s="134">
        <v>679</v>
      </c>
      <c r="M79" s="15">
        <v>52</v>
      </c>
      <c r="N79" s="15">
        <v>0</v>
      </c>
      <c r="O79" s="15">
        <f t="shared" si="0"/>
        <v>2</v>
      </c>
      <c r="Q79" s="15">
        <f t="shared" si="1"/>
        <v>54</v>
      </c>
      <c r="R79" s="2" t="str">
        <f t="shared" si="2"/>
        <v>ok</v>
      </c>
      <c r="S79" s="2">
        <f t="shared" si="3"/>
      </c>
    </row>
    <row r="80" spans="3:19" ht="13.5">
      <c r="C80" s="10" t="s">
        <v>71</v>
      </c>
      <c r="D80" s="10"/>
      <c r="E80" s="15">
        <v>0</v>
      </c>
      <c r="F80" s="15"/>
      <c r="G80" s="134">
        <v>0</v>
      </c>
      <c r="H80" s="134"/>
      <c r="I80" s="134">
        <v>0</v>
      </c>
      <c r="J80" s="134"/>
      <c r="K80" s="134">
        <v>0</v>
      </c>
      <c r="M80" s="15">
        <v>0</v>
      </c>
      <c r="N80" s="15">
        <v>0</v>
      </c>
      <c r="O80" s="15">
        <f t="shared" si="0"/>
        <v>0</v>
      </c>
      <c r="Q80" s="15">
        <f t="shared" si="1"/>
        <v>0</v>
      </c>
      <c r="R80" s="2" t="str">
        <f t="shared" si="2"/>
        <v>ok</v>
      </c>
      <c r="S80" s="2">
        <f t="shared" si="3"/>
      </c>
    </row>
    <row r="81" spans="3:19" ht="13.5">
      <c r="C81" s="10"/>
      <c r="D81" s="10"/>
      <c r="E81" s="14"/>
      <c r="F81" s="15"/>
      <c r="G81" s="89"/>
      <c r="H81" s="134"/>
      <c r="I81" s="89"/>
      <c r="J81" s="134"/>
      <c r="K81" s="89"/>
      <c r="M81" s="14"/>
      <c r="N81" s="14"/>
      <c r="O81" s="14">
        <f t="shared" si="0"/>
        <v>0</v>
      </c>
      <c r="Q81" s="14">
        <f t="shared" si="1"/>
        <v>0</v>
      </c>
      <c r="R81" s="2" t="str">
        <f t="shared" si="2"/>
        <v>ok</v>
      </c>
      <c r="S81" s="2">
        <f t="shared" si="3"/>
      </c>
    </row>
    <row r="82" spans="3:19" ht="13.5">
      <c r="C82" s="10" t="s">
        <v>247</v>
      </c>
      <c r="D82" s="10"/>
      <c r="E82" s="15">
        <f>SUM(E77:E81)</f>
        <v>-1169</v>
      </c>
      <c r="F82" s="15"/>
      <c r="G82" s="134">
        <f>SUM(G77:G81)</f>
        <v>2399</v>
      </c>
      <c r="H82" s="134"/>
      <c r="I82" s="134">
        <f>SUM(I77:I81)</f>
        <v>-5116</v>
      </c>
      <c r="J82" s="134"/>
      <c r="K82" s="134">
        <f>SUM(K77:K81)</f>
        <v>632</v>
      </c>
      <c r="M82" s="15">
        <v>-1484</v>
      </c>
      <c r="N82" s="15">
        <v>-2462</v>
      </c>
      <c r="O82" s="15">
        <f t="shared" si="0"/>
        <v>-1169</v>
      </c>
      <c r="Q82" s="15">
        <f t="shared" si="1"/>
        <v>-5115</v>
      </c>
      <c r="R82" s="2" t="str">
        <f t="shared" si="2"/>
        <v>diff</v>
      </c>
      <c r="S82" s="2">
        <f t="shared" si="3"/>
        <v>-1</v>
      </c>
    </row>
    <row r="83" spans="3:19" ht="13.5">
      <c r="C83" s="10"/>
      <c r="D83" s="10"/>
      <c r="E83" s="15"/>
      <c r="F83" s="15"/>
      <c r="G83" s="134"/>
      <c r="H83" s="134"/>
      <c r="I83" s="134"/>
      <c r="J83" s="134"/>
      <c r="K83" s="134"/>
      <c r="M83" s="15"/>
      <c r="N83" s="15"/>
      <c r="O83" s="15">
        <f t="shared" si="0"/>
        <v>0</v>
      </c>
      <c r="Q83" s="15">
        <f t="shared" si="1"/>
        <v>0</v>
      </c>
      <c r="R83" s="2" t="str">
        <f t="shared" si="2"/>
        <v>ok</v>
      </c>
      <c r="S83" s="2">
        <f t="shared" si="3"/>
      </c>
    </row>
    <row r="84" spans="3:19" ht="13.5">
      <c r="C84" s="10" t="s">
        <v>112</v>
      </c>
      <c r="D84" s="10"/>
      <c r="E84" s="15">
        <v>-649</v>
      </c>
      <c r="F84" s="15"/>
      <c r="G84" s="134">
        <v>-434</v>
      </c>
      <c r="H84" s="134"/>
      <c r="I84" s="134">
        <v>-1722</v>
      </c>
      <c r="J84" s="134"/>
      <c r="K84" s="134">
        <v>-919</v>
      </c>
      <c r="M84" s="15">
        <v>-478</v>
      </c>
      <c r="N84" s="15">
        <v>-595</v>
      </c>
      <c r="O84" s="15">
        <f t="shared" si="0"/>
        <v>-649</v>
      </c>
      <c r="Q84" s="15">
        <f t="shared" si="1"/>
        <v>-1722</v>
      </c>
      <c r="R84" s="2" t="str">
        <f t="shared" si="2"/>
        <v>ok</v>
      </c>
      <c r="S84" s="2">
        <f t="shared" si="3"/>
      </c>
    </row>
    <row r="85" spans="3:19" ht="13.5">
      <c r="C85" s="10"/>
      <c r="D85" s="10"/>
      <c r="E85" s="15"/>
      <c r="F85" s="15"/>
      <c r="G85" s="134"/>
      <c r="H85" s="134"/>
      <c r="I85" s="134"/>
      <c r="J85" s="134"/>
      <c r="K85" s="134"/>
      <c r="M85" s="15"/>
      <c r="N85" s="15"/>
      <c r="O85" s="15">
        <f t="shared" si="0"/>
        <v>0</v>
      </c>
      <c r="Q85" s="15">
        <f t="shared" si="1"/>
        <v>0</v>
      </c>
      <c r="R85" s="2" t="str">
        <f t="shared" si="2"/>
        <v>ok</v>
      </c>
      <c r="S85" s="2">
        <f t="shared" si="3"/>
      </c>
    </row>
    <row r="86" spans="3:19" ht="13.5">
      <c r="C86" s="10" t="s">
        <v>113</v>
      </c>
      <c r="D86" s="10"/>
      <c r="E86" s="15"/>
      <c r="F86" s="15"/>
      <c r="G86" s="134"/>
      <c r="H86" s="134"/>
      <c r="I86" s="134"/>
      <c r="J86" s="134"/>
      <c r="K86" s="134"/>
      <c r="M86" s="15"/>
      <c r="N86" s="15"/>
      <c r="O86" s="15">
        <f t="shared" si="0"/>
        <v>0</v>
      </c>
      <c r="Q86" s="15">
        <f t="shared" si="1"/>
        <v>0</v>
      </c>
      <c r="R86" s="2" t="str">
        <f t="shared" si="2"/>
        <v>ok</v>
      </c>
      <c r="S86" s="2">
        <f t="shared" si="3"/>
      </c>
    </row>
    <row r="87" spans="3:19" ht="13.5">
      <c r="C87" s="41" t="s">
        <v>114</v>
      </c>
      <c r="D87" s="41"/>
      <c r="E87" s="15">
        <v>0</v>
      </c>
      <c r="F87" s="15"/>
      <c r="G87" s="134">
        <v>20</v>
      </c>
      <c r="H87" s="134"/>
      <c r="I87" s="134">
        <v>0</v>
      </c>
      <c r="J87" s="134"/>
      <c r="K87" s="134">
        <v>0</v>
      </c>
      <c r="M87" s="15">
        <v>0</v>
      </c>
      <c r="N87" s="15">
        <v>0</v>
      </c>
      <c r="O87" s="15">
        <f t="shared" si="0"/>
        <v>0</v>
      </c>
      <c r="Q87" s="15">
        <f t="shared" si="1"/>
        <v>0</v>
      </c>
      <c r="R87" s="2" t="str">
        <f t="shared" si="2"/>
        <v>ok</v>
      </c>
      <c r="S87" s="2">
        <f t="shared" si="3"/>
      </c>
    </row>
    <row r="88" spans="3:19" ht="13.5">
      <c r="C88" s="41" t="s">
        <v>115</v>
      </c>
      <c r="D88" s="41"/>
      <c r="E88" s="15">
        <v>0</v>
      </c>
      <c r="F88" s="15"/>
      <c r="G88" s="134">
        <v>-35</v>
      </c>
      <c r="H88" s="134"/>
      <c r="I88" s="134">
        <v>0</v>
      </c>
      <c r="J88" s="134"/>
      <c r="K88" s="134">
        <v>-13</v>
      </c>
      <c r="M88" s="15">
        <v>0</v>
      </c>
      <c r="N88" s="15">
        <v>0</v>
      </c>
      <c r="O88" s="15">
        <f t="shared" si="0"/>
        <v>0</v>
      </c>
      <c r="Q88" s="15">
        <f t="shared" si="1"/>
        <v>0</v>
      </c>
      <c r="R88" s="2" t="str">
        <f t="shared" si="2"/>
        <v>ok</v>
      </c>
      <c r="S88" s="2">
        <f t="shared" si="3"/>
      </c>
    </row>
    <row r="89" spans="3:19" ht="13.5">
      <c r="C89" s="10"/>
      <c r="D89" s="10"/>
      <c r="E89" s="14"/>
      <c r="F89" s="15"/>
      <c r="G89" s="89"/>
      <c r="H89" s="134"/>
      <c r="I89" s="89"/>
      <c r="J89" s="134"/>
      <c r="K89" s="89"/>
      <c r="M89" s="14"/>
      <c r="N89" s="14"/>
      <c r="O89" s="14">
        <f t="shared" si="0"/>
        <v>0</v>
      </c>
      <c r="Q89" s="14">
        <f t="shared" si="1"/>
        <v>0</v>
      </c>
      <c r="R89" s="2" t="str">
        <f t="shared" si="2"/>
        <v>ok</v>
      </c>
      <c r="S89" s="2">
        <f t="shared" si="3"/>
      </c>
    </row>
    <row r="90" spans="3:19" ht="13.5">
      <c r="C90" s="9" t="s">
        <v>248</v>
      </c>
      <c r="D90" s="9"/>
      <c r="E90" s="15">
        <f>SUM(E82:E89)</f>
        <v>-1818</v>
      </c>
      <c r="F90" s="15"/>
      <c r="G90" s="134">
        <f>SUM(G82:G89)</f>
        <v>1950</v>
      </c>
      <c r="H90" s="134"/>
      <c r="I90" s="134">
        <f>SUM(I82:I89)</f>
        <v>-6838</v>
      </c>
      <c r="J90" s="134"/>
      <c r="K90" s="134">
        <f>SUM(K82:K89)</f>
        <v>-300</v>
      </c>
      <c r="M90" s="15">
        <v>-1962</v>
      </c>
      <c r="N90" s="15">
        <v>-3057</v>
      </c>
      <c r="O90" s="15">
        <f t="shared" si="0"/>
        <v>-1818</v>
      </c>
      <c r="Q90" s="15">
        <f t="shared" si="1"/>
        <v>-6837</v>
      </c>
      <c r="R90" s="2" t="str">
        <f t="shared" si="2"/>
        <v>diff</v>
      </c>
      <c r="S90" s="2">
        <f t="shared" si="3"/>
        <v>-1</v>
      </c>
    </row>
    <row r="91" spans="3:19" ht="13.5">
      <c r="C91" s="10"/>
      <c r="D91" s="10"/>
      <c r="E91" s="15"/>
      <c r="F91" s="15"/>
      <c r="G91" s="134"/>
      <c r="H91" s="134"/>
      <c r="I91" s="134"/>
      <c r="J91" s="134"/>
      <c r="K91" s="134"/>
      <c r="M91" s="15"/>
      <c r="N91" s="15"/>
      <c r="O91" s="15">
        <f t="shared" si="0"/>
        <v>0</v>
      </c>
      <c r="Q91" s="15">
        <f t="shared" si="1"/>
        <v>0</v>
      </c>
      <c r="R91" s="2" t="str">
        <f t="shared" si="2"/>
        <v>ok</v>
      </c>
      <c r="S91" s="2">
        <f t="shared" si="3"/>
      </c>
    </row>
    <row r="92" spans="3:19" ht="13.5">
      <c r="C92" s="10" t="s">
        <v>86</v>
      </c>
      <c r="D92" s="10"/>
      <c r="E92" s="15">
        <v>0</v>
      </c>
      <c r="F92" s="15"/>
      <c r="G92" s="134">
        <v>56</v>
      </c>
      <c r="H92" s="134"/>
      <c r="I92" s="134">
        <v>-3</v>
      </c>
      <c r="J92" s="134"/>
      <c r="K92" s="134">
        <v>6</v>
      </c>
      <c r="M92" s="15">
        <v>-3</v>
      </c>
      <c r="N92" s="15">
        <v>0</v>
      </c>
      <c r="O92" s="15">
        <f t="shared" si="0"/>
        <v>0</v>
      </c>
      <c r="Q92" s="15">
        <f t="shared" si="1"/>
        <v>-3</v>
      </c>
      <c r="R92" s="2" t="str">
        <f t="shared" si="2"/>
        <v>ok</v>
      </c>
      <c r="S92" s="2">
        <f t="shared" si="3"/>
      </c>
    </row>
    <row r="93" spans="3:19" ht="13.5">
      <c r="C93" s="10"/>
      <c r="D93" s="10"/>
      <c r="E93" s="14"/>
      <c r="F93" s="15"/>
      <c r="G93" s="89"/>
      <c r="H93" s="134"/>
      <c r="I93" s="89"/>
      <c r="J93" s="134"/>
      <c r="K93" s="89"/>
      <c r="M93" s="14"/>
      <c r="N93" s="14"/>
      <c r="O93" s="14">
        <f t="shared" si="0"/>
        <v>0</v>
      </c>
      <c r="Q93" s="14">
        <f t="shared" si="1"/>
        <v>0</v>
      </c>
      <c r="R93" s="2" t="str">
        <f t="shared" si="2"/>
        <v>ok</v>
      </c>
      <c r="S93" s="2">
        <f t="shared" si="3"/>
      </c>
    </row>
    <row r="94" spans="3:19" ht="14.25" thickBot="1">
      <c r="C94" s="9" t="s">
        <v>249</v>
      </c>
      <c r="D94" s="9"/>
      <c r="E94" s="42">
        <f>SUM(E90:E93)</f>
        <v>-1818</v>
      </c>
      <c r="F94" s="15"/>
      <c r="G94" s="135">
        <f>SUM(G90:G93)</f>
        <v>2006</v>
      </c>
      <c r="H94" s="134"/>
      <c r="I94" s="135">
        <f>SUM(I90:I93)</f>
        <v>-6841</v>
      </c>
      <c r="J94" s="134"/>
      <c r="K94" s="135">
        <f>SUM(K90:K93)</f>
        <v>-294</v>
      </c>
      <c r="M94" s="42">
        <v>-1965</v>
      </c>
      <c r="N94" s="42">
        <v>-3057</v>
      </c>
      <c r="O94" s="42">
        <f t="shared" si="0"/>
        <v>-1818</v>
      </c>
      <c r="Q94" s="42">
        <f t="shared" si="1"/>
        <v>-6840</v>
      </c>
      <c r="R94" s="2" t="str">
        <f t="shared" si="2"/>
        <v>diff</v>
      </c>
      <c r="S94" s="2">
        <f t="shared" si="3"/>
        <v>-1</v>
      </c>
    </row>
    <row r="95" spans="3:19" ht="14.25" thickTop="1">
      <c r="C95" s="10"/>
      <c r="D95" s="10"/>
      <c r="E95" s="15"/>
      <c r="F95" s="15"/>
      <c r="G95" s="134"/>
      <c r="H95" s="134"/>
      <c r="I95" s="134"/>
      <c r="J95" s="134"/>
      <c r="K95" s="134"/>
      <c r="M95" s="15"/>
      <c r="N95" s="15"/>
      <c r="O95" s="15">
        <f t="shared" si="0"/>
        <v>0</v>
      </c>
      <c r="Q95" s="15">
        <f t="shared" si="1"/>
        <v>0</v>
      </c>
      <c r="R95" s="2" t="str">
        <f t="shared" si="2"/>
        <v>ok</v>
      </c>
      <c r="S95" s="2">
        <f t="shared" si="3"/>
      </c>
    </row>
    <row r="96" spans="3:19" ht="13.5">
      <c r="C96" s="10"/>
      <c r="D96" s="10"/>
      <c r="E96" s="11"/>
      <c r="F96" s="11"/>
      <c r="G96" s="86"/>
      <c r="H96" s="86"/>
      <c r="I96" s="86"/>
      <c r="J96" s="86"/>
      <c r="K96" s="86"/>
      <c r="M96" s="11"/>
      <c r="N96" s="11"/>
      <c r="O96" s="11">
        <f t="shared" si="0"/>
        <v>0</v>
      </c>
      <c r="Q96" s="11">
        <f t="shared" si="1"/>
        <v>0</v>
      </c>
      <c r="R96" s="2" t="str">
        <f t="shared" si="2"/>
        <v>ok</v>
      </c>
      <c r="S96" s="2">
        <f t="shared" si="3"/>
      </c>
    </row>
    <row r="97" spans="3:19" ht="13.5">
      <c r="C97" s="9" t="s">
        <v>98</v>
      </c>
      <c r="D97" s="9"/>
      <c r="E97" s="11"/>
      <c r="F97" s="11"/>
      <c r="G97" s="86"/>
      <c r="H97" s="86"/>
      <c r="I97" s="86"/>
      <c r="J97" s="86"/>
      <c r="K97" s="86"/>
      <c r="M97" s="11"/>
      <c r="N97" s="11"/>
      <c r="O97" s="11">
        <f t="shared" si="0"/>
        <v>0</v>
      </c>
      <c r="Q97" s="11">
        <f t="shared" si="1"/>
        <v>0</v>
      </c>
      <c r="R97" s="2" t="str">
        <f t="shared" si="2"/>
        <v>ok</v>
      </c>
      <c r="S97" s="2">
        <f t="shared" si="3"/>
      </c>
    </row>
    <row r="98" spans="3:19" ht="13.5">
      <c r="C98" s="10" t="s">
        <v>116</v>
      </c>
      <c r="D98" s="10"/>
      <c r="E98" s="15">
        <v>-1557</v>
      </c>
      <c r="F98" s="15"/>
      <c r="G98" s="134">
        <v>1600</v>
      </c>
      <c r="H98" s="134"/>
      <c r="I98" s="134">
        <v>-5488</v>
      </c>
      <c r="J98" s="134"/>
      <c r="K98" s="134">
        <v>88</v>
      </c>
      <c r="M98" s="15">
        <v>-1486</v>
      </c>
      <c r="N98" s="15">
        <v>-2444</v>
      </c>
      <c r="O98" s="15">
        <f t="shared" si="0"/>
        <v>-1557</v>
      </c>
      <c r="Q98" s="15">
        <f t="shared" si="1"/>
        <v>-5487</v>
      </c>
      <c r="R98" s="2" t="str">
        <f t="shared" si="2"/>
        <v>diff</v>
      </c>
      <c r="S98" s="2">
        <f t="shared" si="3"/>
        <v>-1</v>
      </c>
    </row>
    <row r="99" spans="3:19" ht="13.5">
      <c r="C99" s="10" t="s">
        <v>117</v>
      </c>
      <c r="D99" s="10"/>
      <c r="E99" s="11">
        <v>-261</v>
      </c>
      <c r="F99" s="11"/>
      <c r="G99" s="86">
        <v>406</v>
      </c>
      <c r="H99" s="86"/>
      <c r="I99" s="86">
        <v>-1353</v>
      </c>
      <c r="J99" s="86"/>
      <c r="K99" s="86">
        <v>-382</v>
      </c>
      <c r="M99" s="11">
        <v>-479</v>
      </c>
      <c r="N99" s="11">
        <v>-613</v>
      </c>
      <c r="O99" s="11">
        <f t="shared" si="0"/>
        <v>-261</v>
      </c>
      <c r="Q99" s="11">
        <f t="shared" si="1"/>
        <v>-1353</v>
      </c>
      <c r="R99" s="2" t="str">
        <f t="shared" si="2"/>
        <v>ok</v>
      </c>
      <c r="S99" s="2">
        <f t="shared" si="3"/>
      </c>
    </row>
    <row r="100" spans="3:19" ht="13.5">
      <c r="C100" s="10"/>
      <c r="D100" s="10"/>
      <c r="E100" s="11"/>
      <c r="F100" s="11"/>
      <c r="G100" s="86"/>
      <c r="H100" s="86"/>
      <c r="I100" s="86"/>
      <c r="J100" s="86"/>
      <c r="K100" s="86"/>
      <c r="M100" s="11"/>
      <c r="N100" s="11"/>
      <c r="O100" s="11">
        <f t="shared" si="0"/>
        <v>0</v>
      </c>
      <c r="Q100" s="11">
        <f t="shared" si="1"/>
        <v>0</v>
      </c>
      <c r="R100" s="2" t="str">
        <f t="shared" si="2"/>
        <v>ok</v>
      </c>
      <c r="S100" s="2">
        <f t="shared" si="3"/>
      </c>
    </row>
    <row r="101" spans="3:19" ht="14.25" thickBot="1">
      <c r="C101" s="9" t="s">
        <v>249</v>
      </c>
      <c r="D101" s="9"/>
      <c r="E101" s="42">
        <f>SUM(E98:E99)</f>
        <v>-1818</v>
      </c>
      <c r="F101" s="15"/>
      <c r="G101" s="135">
        <f>SUM(G98:G99)</f>
        <v>2006</v>
      </c>
      <c r="H101" s="135"/>
      <c r="I101" s="135">
        <f>SUM(I98:I99)</f>
        <v>-6841</v>
      </c>
      <c r="J101" s="134"/>
      <c r="K101" s="135">
        <f>SUM(K98:K99)</f>
        <v>-294</v>
      </c>
      <c r="M101" s="42">
        <v>-1965</v>
      </c>
      <c r="N101" s="42">
        <v>-3057</v>
      </c>
      <c r="O101" s="42">
        <f t="shared" si="0"/>
        <v>-1818</v>
      </c>
      <c r="Q101" s="42">
        <f t="shared" si="1"/>
        <v>-6840</v>
      </c>
      <c r="R101" s="2" t="str">
        <f t="shared" si="2"/>
        <v>diff</v>
      </c>
      <c r="S101" s="2">
        <f t="shared" si="3"/>
        <v>-1</v>
      </c>
    </row>
    <row r="102" spans="3:17" ht="14.25" thickTop="1">
      <c r="C102" s="10"/>
      <c r="D102" s="10"/>
      <c r="E102" s="11"/>
      <c r="F102" s="11"/>
      <c r="G102" s="86"/>
      <c r="H102" s="11"/>
      <c r="I102" s="11"/>
      <c r="J102" s="11"/>
      <c r="K102" s="86"/>
      <c r="M102" s="11"/>
      <c r="N102" s="11"/>
      <c r="Q102" s="11"/>
    </row>
    <row r="103" spans="1:9" ht="15" customHeight="1">
      <c r="A103" s="8"/>
      <c r="B103" s="8"/>
      <c r="C103" s="8"/>
      <c r="D103" s="8"/>
      <c r="E103" s="90"/>
      <c r="F103" s="8"/>
      <c r="G103" s="8"/>
      <c r="H103" s="8"/>
      <c r="I103" s="90"/>
    </row>
    <row r="104" spans="1:2" s="10" customFormat="1" ht="12.75">
      <c r="A104" s="9" t="s">
        <v>54</v>
      </c>
      <c r="B104" s="9" t="s">
        <v>55</v>
      </c>
    </row>
    <row r="105" spans="1:3" s="10" customFormat="1" ht="12.75">
      <c r="A105" s="9"/>
      <c r="B105" s="9"/>
      <c r="C105" s="8"/>
    </row>
    <row r="106" spans="1:11" s="10" customFormat="1" ht="33.75" customHeight="1">
      <c r="A106" s="9"/>
      <c r="B106" s="178" t="s">
        <v>210</v>
      </c>
      <c r="C106" s="179"/>
      <c r="D106" s="179"/>
      <c r="E106" s="179"/>
      <c r="F106" s="179"/>
      <c r="G106" s="179"/>
      <c r="H106" s="179"/>
      <c r="I106" s="179"/>
      <c r="J106" s="179"/>
      <c r="K106" s="179"/>
    </row>
    <row r="107" spans="1:3" s="10" customFormat="1" ht="12.75">
      <c r="A107" s="9"/>
      <c r="B107" s="9"/>
      <c r="C107" s="8"/>
    </row>
    <row r="108" spans="1:2" s="10" customFormat="1" ht="12.75">
      <c r="A108" s="9" t="s">
        <v>56</v>
      </c>
      <c r="B108" s="9" t="s">
        <v>57</v>
      </c>
    </row>
    <row r="109" spans="1:3" s="10" customFormat="1" ht="12.75">
      <c r="A109" s="9"/>
      <c r="B109" s="9"/>
      <c r="C109" s="8"/>
    </row>
    <row r="110" spans="1:11" s="10" customFormat="1" ht="33" customHeight="1">
      <c r="A110" s="9"/>
      <c r="B110" s="178" t="s">
        <v>58</v>
      </c>
      <c r="C110" s="179"/>
      <c r="D110" s="179"/>
      <c r="E110" s="179"/>
      <c r="F110" s="179"/>
      <c r="G110" s="179"/>
      <c r="H110" s="179"/>
      <c r="I110" s="179"/>
      <c r="J110" s="179"/>
      <c r="K110" s="179"/>
    </row>
    <row r="111" spans="1:3" s="10" customFormat="1" ht="12.75">
      <c r="A111" s="9"/>
      <c r="B111" s="9"/>
      <c r="C111" s="8"/>
    </row>
    <row r="112" spans="1:11" s="10" customFormat="1" ht="13.5" customHeight="1">
      <c r="A112" s="9" t="s">
        <v>59</v>
      </c>
      <c r="B112" s="184" t="s">
        <v>60</v>
      </c>
      <c r="C112" s="179"/>
      <c r="D112" s="179"/>
      <c r="E112" s="179"/>
      <c r="F112" s="179"/>
      <c r="G112" s="179"/>
      <c r="H112" s="179"/>
      <c r="I112" s="179"/>
      <c r="J112" s="179"/>
      <c r="K112" s="179"/>
    </row>
    <row r="113" spans="1:3" s="10" customFormat="1" ht="12.75">
      <c r="A113" s="9"/>
      <c r="B113" s="9"/>
      <c r="C113" s="8"/>
    </row>
    <row r="114" spans="1:11" s="10" customFormat="1" ht="33.75" customHeight="1">
      <c r="A114" s="9"/>
      <c r="B114" s="178" t="s">
        <v>260</v>
      </c>
      <c r="C114" s="179"/>
      <c r="D114" s="179"/>
      <c r="E114" s="179"/>
      <c r="F114" s="179"/>
      <c r="G114" s="179"/>
      <c r="H114" s="179"/>
      <c r="I114" s="179"/>
      <c r="J114" s="179"/>
      <c r="K114" s="179"/>
    </row>
    <row r="115" spans="1:3" s="10" customFormat="1" ht="12.75">
      <c r="A115" s="9"/>
      <c r="B115" s="9"/>
      <c r="C115" s="8"/>
    </row>
    <row r="116" spans="1:3" s="10" customFormat="1" ht="12.75">
      <c r="A116" s="9" t="s">
        <v>61</v>
      </c>
      <c r="B116" s="176" t="s">
        <v>62</v>
      </c>
      <c r="C116" s="177"/>
    </row>
    <row r="117" spans="1:3" s="10" customFormat="1" ht="12.75">
      <c r="A117" s="9"/>
      <c r="B117" s="9"/>
      <c r="C117" s="8"/>
    </row>
    <row r="118" spans="1:11" s="10" customFormat="1" ht="34.5" customHeight="1">
      <c r="A118" s="9"/>
      <c r="B118" s="178" t="s">
        <v>242</v>
      </c>
      <c r="C118" s="179"/>
      <c r="D118" s="179"/>
      <c r="E118" s="179"/>
      <c r="F118" s="179"/>
      <c r="G118" s="179"/>
      <c r="H118" s="179"/>
      <c r="I118" s="179"/>
      <c r="J118" s="179"/>
      <c r="K118" s="179"/>
    </row>
    <row r="119" spans="1:3" s="10" customFormat="1" ht="12.75">
      <c r="A119" s="9"/>
      <c r="B119" s="9"/>
      <c r="C119" s="8"/>
    </row>
    <row r="120" spans="1:11" s="10" customFormat="1" ht="60" customHeight="1">
      <c r="A120" s="9"/>
      <c r="B120" s="32" t="s">
        <v>252</v>
      </c>
      <c r="C120" s="180" t="s">
        <v>0</v>
      </c>
      <c r="D120" s="180"/>
      <c r="E120" s="180"/>
      <c r="F120" s="180"/>
      <c r="G120" s="180"/>
      <c r="H120" s="180"/>
      <c r="I120" s="180"/>
      <c r="J120" s="180"/>
      <c r="K120" s="180"/>
    </row>
    <row r="121" spans="1:11" s="10" customFormat="1" ht="36" customHeight="1">
      <c r="A121" s="9"/>
      <c r="B121" s="32" t="s">
        <v>1</v>
      </c>
      <c r="C121" s="180" t="s">
        <v>2</v>
      </c>
      <c r="D121" s="180"/>
      <c r="E121" s="180"/>
      <c r="F121" s="180"/>
      <c r="G121" s="180"/>
      <c r="H121" s="180"/>
      <c r="I121" s="180"/>
      <c r="J121" s="180"/>
      <c r="K121" s="180"/>
    </row>
    <row r="122" spans="1:11" s="10" customFormat="1" ht="36" customHeight="1">
      <c r="A122" s="9"/>
      <c r="B122" s="32" t="s">
        <v>3</v>
      </c>
      <c r="C122" s="180" t="s">
        <v>4</v>
      </c>
      <c r="D122" s="180"/>
      <c r="E122" s="180"/>
      <c r="F122" s="180"/>
      <c r="G122" s="180"/>
      <c r="H122" s="180"/>
      <c r="I122" s="180"/>
      <c r="J122" s="180"/>
      <c r="K122" s="180"/>
    </row>
    <row r="123" spans="1:11" s="10" customFormat="1" ht="36.75" customHeight="1">
      <c r="A123" s="9"/>
      <c r="B123" s="32" t="s">
        <v>5</v>
      </c>
      <c r="C123" s="180" t="s">
        <v>9</v>
      </c>
      <c r="D123" s="180"/>
      <c r="E123" s="180"/>
      <c r="F123" s="180"/>
      <c r="G123" s="180"/>
      <c r="H123" s="180"/>
      <c r="I123" s="180"/>
      <c r="J123" s="180"/>
      <c r="K123" s="180"/>
    </row>
    <row r="124" spans="1:11" s="10" customFormat="1" ht="36" customHeight="1">
      <c r="A124" s="9"/>
      <c r="B124" s="32" t="s">
        <v>6</v>
      </c>
      <c r="C124" s="180" t="s">
        <v>8</v>
      </c>
      <c r="D124" s="180"/>
      <c r="E124" s="180"/>
      <c r="F124" s="180"/>
      <c r="G124" s="180"/>
      <c r="H124" s="180"/>
      <c r="I124" s="180"/>
      <c r="J124" s="180"/>
      <c r="K124" s="180"/>
    </row>
    <row r="125" spans="1:11" s="10" customFormat="1" ht="36" customHeight="1">
      <c r="A125" s="9"/>
      <c r="B125" s="32" t="s">
        <v>7</v>
      </c>
      <c r="C125" s="180" t="s">
        <v>10</v>
      </c>
      <c r="D125" s="180"/>
      <c r="E125" s="180"/>
      <c r="F125" s="180"/>
      <c r="G125" s="180"/>
      <c r="H125" s="180"/>
      <c r="I125" s="180"/>
      <c r="J125" s="180"/>
      <c r="K125" s="180"/>
    </row>
    <row r="128" spans="1:11" s="10" customFormat="1" ht="12.75">
      <c r="A128" s="30" t="str">
        <f>A1</f>
        <v>ASTRAL SUPREME BERHAD</v>
      </c>
      <c r="B128" s="30"/>
      <c r="C128" s="8"/>
      <c r="E128" s="11"/>
      <c r="F128" s="11"/>
      <c r="G128" s="11"/>
      <c r="H128" s="11"/>
      <c r="I128" s="11"/>
      <c r="K128" s="11"/>
    </row>
    <row r="129" spans="1:13" s="10" customFormat="1" ht="12.75">
      <c r="A129" s="30" t="str">
        <f>A2</f>
        <v>UNAUDITED QUARTERLY REPORT ON THE CONSOLIDATED RESULTS</v>
      </c>
      <c r="B129" s="30"/>
      <c r="C129" s="64"/>
      <c r="H129" s="11"/>
      <c r="I129" s="11"/>
      <c r="J129" s="11"/>
      <c r="K129" s="11"/>
      <c r="M129" s="11"/>
    </row>
    <row r="130" spans="1:13" s="10" customFormat="1" ht="12.75">
      <c r="A130" s="30" t="str">
        <f>A3</f>
        <v>FOR THE FINANCIAL QUARTER ENDED 30 SEPTEMBER 2007</v>
      </c>
      <c r="B130" s="30"/>
      <c r="C130" s="8"/>
      <c r="H130" s="11"/>
      <c r="I130" s="11"/>
      <c r="J130" s="11"/>
      <c r="K130" s="11"/>
      <c r="M130" s="11"/>
    </row>
    <row r="131" spans="1:13" s="10" customFormat="1" ht="12.75">
      <c r="A131" s="30"/>
      <c r="B131" s="30"/>
      <c r="C131" s="8"/>
      <c r="H131" s="11"/>
      <c r="I131" s="11"/>
      <c r="J131" s="11"/>
      <c r="K131" s="11"/>
      <c r="M131" s="11"/>
    </row>
    <row r="132" spans="1:13" s="10" customFormat="1" ht="12.75">
      <c r="A132" s="30"/>
      <c r="B132" s="30"/>
      <c r="C132" s="8"/>
      <c r="H132" s="11"/>
      <c r="I132" s="11"/>
      <c r="J132" s="11"/>
      <c r="K132" s="11"/>
      <c r="M132" s="11"/>
    </row>
    <row r="133" spans="1:13" s="10" customFormat="1" ht="13.5">
      <c r="A133" s="162" t="s">
        <v>177</v>
      </c>
      <c r="B133" s="162"/>
      <c r="C133" s="187"/>
      <c r="D133" s="179"/>
      <c r="E133" s="179"/>
      <c r="F133" s="179"/>
      <c r="G133" s="179"/>
      <c r="H133" s="179"/>
      <c r="I133" s="179"/>
      <c r="J133" s="179"/>
      <c r="K133" s="179"/>
      <c r="M133" s="11"/>
    </row>
    <row r="134" spans="1:13" s="10" customFormat="1" ht="12.75">
      <c r="A134" s="30" t="s">
        <v>176</v>
      </c>
      <c r="B134" s="30"/>
      <c r="C134" s="64"/>
      <c r="H134" s="11"/>
      <c r="I134" s="11"/>
      <c r="J134" s="11"/>
      <c r="K134" s="11"/>
      <c r="M134" s="11"/>
    </row>
    <row r="135" spans="1:13" s="10" customFormat="1" ht="12.75">
      <c r="A135" s="30"/>
      <c r="B135" s="30"/>
      <c r="C135" s="64"/>
      <c r="H135" s="11"/>
      <c r="I135" s="11"/>
      <c r="J135" s="11"/>
      <c r="K135" s="11"/>
      <c r="M135" s="11"/>
    </row>
    <row r="136" spans="1:2" s="10" customFormat="1" ht="12.75">
      <c r="A136" s="68" t="s">
        <v>172</v>
      </c>
      <c r="B136" s="9" t="s">
        <v>72</v>
      </c>
    </row>
    <row r="137" spans="1:3" s="10" customFormat="1" ht="12.75">
      <c r="A137" s="30"/>
      <c r="B137" s="30"/>
      <c r="C137" s="8"/>
    </row>
    <row r="138" spans="1:11" s="10" customFormat="1" ht="60" customHeight="1">
      <c r="A138" s="30"/>
      <c r="B138" s="180" t="s">
        <v>256</v>
      </c>
      <c r="C138" s="181"/>
      <c r="D138" s="181"/>
      <c r="E138" s="181"/>
      <c r="F138" s="181"/>
      <c r="G138" s="181"/>
      <c r="H138" s="181"/>
      <c r="I138" s="181"/>
      <c r="J138" s="181"/>
      <c r="K138" s="181"/>
    </row>
    <row r="139" spans="1:11" s="10" customFormat="1" ht="57.75" customHeight="1">
      <c r="A139" s="30"/>
      <c r="B139" s="180" t="s">
        <v>258</v>
      </c>
      <c r="C139" s="181"/>
      <c r="D139" s="181"/>
      <c r="E139" s="181"/>
      <c r="F139" s="181"/>
      <c r="G139" s="181"/>
      <c r="H139" s="181"/>
      <c r="I139" s="181"/>
      <c r="J139" s="181"/>
      <c r="K139" s="181"/>
    </row>
    <row r="140" spans="1:11" s="10" customFormat="1" ht="13.5">
      <c r="A140" s="30"/>
      <c r="B140" s="160"/>
      <c r="C140" s="84"/>
      <c r="D140" s="159"/>
      <c r="E140" s="159"/>
      <c r="F140" s="159"/>
      <c r="G140" s="159"/>
      <c r="H140" s="159"/>
      <c r="I140" s="159"/>
      <c r="J140" s="159"/>
      <c r="K140" s="159"/>
    </row>
    <row r="141" spans="1:11" s="10" customFormat="1" ht="13.5">
      <c r="A141" s="30"/>
      <c r="B141" s="160"/>
      <c r="C141" s="84"/>
      <c r="D141" s="159"/>
      <c r="E141" s="159"/>
      <c r="F141" s="159"/>
      <c r="G141" s="159"/>
      <c r="H141" s="159"/>
      <c r="I141" s="159"/>
      <c r="J141" s="159"/>
      <c r="K141" s="159"/>
    </row>
    <row r="142" spans="1:11" s="10" customFormat="1" ht="29.25" customHeight="1">
      <c r="A142" s="30" t="s">
        <v>175</v>
      </c>
      <c r="B142" s="185" t="s">
        <v>73</v>
      </c>
      <c r="C142" s="181"/>
      <c r="D142" s="181"/>
      <c r="E142" s="181"/>
      <c r="F142" s="181"/>
      <c r="G142" s="181"/>
      <c r="H142" s="181"/>
      <c r="I142" s="181"/>
      <c r="J142" s="181"/>
      <c r="K142" s="181"/>
    </row>
    <row r="143" spans="1:11" s="10" customFormat="1" ht="12.75">
      <c r="A143" s="30"/>
      <c r="B143" s="160"/>
      <c r="C143" s="84"/>
      <c r="D143" s="103"/>
      <c r="E143" s="103"/>
      <c r="F143" s="103"/>
      <c r="G143" s="103"/>
      <c r="H143" s="103"/>
      <c r="I143" s="103"/>
      <c r="J143" s="103"/>
      <c r="K143" s="103"/>
    </row>
    <row r="144" spans="1:11" s="10" customFormat="1" ht="46.5" customHeight="1">
      <c r="A144" s="30"/>
      <c r="B144" s="186" t="s">
        <v>255</v>
      </c>
      <c r="C144" s="181"/>
      <c r="D144" s="181"/>
      <c r="E144" s="181"/>
      <c r="F144" s="181"/>
      <c r="G144" s="181"/>
      <c r="H144" s="181"/>
      <c r="I144" s="181"/>
      <c r="J144" s="181"/>
      <c r="K144" s="181"/>
    </row>
    <row r="145" spans="1:11" s="10" customFormat="1" ht="47.25" customHeight="1">
      <c r="A145" s="30"/>
      <c r="B145" s="186" t="s">
        <v>257</v>
      </c>
      <c r="C145" s="181"/>
      <c r="D145" s="181"/>
      <c r="E145" s="181"/>
      <c r="F145" s="181"/>
      <c r="G145" s="181"/>
      <c r="H145" s="181"/>
      <c r="I145" s="181"/>
      <c r="J145" s="181"/>
      <c r="K145" s="181"/>
    </row>
    <row r="146" spans="1:11" s="10" customFormat="1" ht="12.75">
      <c r="A146" s="30"/>
      <c r="B146" s="160"/>
      <c r="C146" s="90"/>
      <c r="D146" s="103"/>
      <c r="E146" s="103"/>
      <c r="F146" s="103"/>
      <c r="G146" s="103"/>
      <c r="H146" s="103"/>
      <c r="I146" s="103"/>
      <c r="J146" s="103"/>
      <c r="K146" s="103"/>
    </row>
    <row r="147" spans="1:3" s="10" customFormat="1" ht="13.5">
      <c r="A147" s="30" t="s">
        <v>36</v>
      </c>
      <c r="B147" s="184" t="s">
        <v>74</v>
      </c>
      <c r="C147" s="187"/>
    </row>
    <row r="148" spans="1:3" s="10" customFormat="1" ht="12.75">
      <c r="A148" s="30"/>
      <c r="B148" s="30"/>
      <c r="C148" s="8"/>
    </row>
    <row r="149" spans="1:11" s="10" customFormat="1" ht="43.5" customHeight="1">
      <c r="A149" s="30"/>
      <c r="B149" s="178" t="s">
        <v>75</v>
      </c>
      <c r="C149" s="179"/>
      <c r="D149" s="179"/>
      <c r="E149" s="179"/>
      <c r="F149" s="179"/>
      <c r="G149" s="179"/>
      <c r="H149" s="179"/>
      <c r="I149" s="179"/>
      <c r="J149" s="179"/>
      <c r="K149" s="179"/>
    </row>
    <row r="150" spans="1:3" s="10" customFormat="1" ht="12.75">
      <c r="A150" s="30"/>
      <c r="B150" s="30"/>
      <c r="C150" s="8"/>
    </row>
    <row r="151" spans="1:11" s="10" customFormat="1" ht="13.5">
      <c r="A151" s="30" t="s">
        <v>40</v>
      </c>
      <c r="B151" s="30" t="s">
        <v>11</v>
      </c>
      <c r="C151" s="184" t="s">
        <v>12</v>
      </c>
      <c r="D151" s="179"/>
      <c r="E151" s="179"/>
      <c r="F151" s="179"/>
      <c r="G151" s="179"/>
      <c r="H151" s="179"/>
      <c r="I151" s="179"/>
      <c r="J151" s="179"/>
      <c r="K151" s="179"/>
    </row>
    <row r="152" spans="1:3" s="10" customFormat="1" ht="12.75">
      <c r="A152" s="30"/>
      <c r="B152" s="30"/>
      <c r="C152" s="8"/>
    </row>
    <row r="153" s="10" customFormat="1" ht="12.75">
      <c r="C153" s="32" t="s">
        <v>13</v>
      </c>
    </row>
    <row r="154" s="10" customFormat="1" ht="12.75">
      <c r="C154" s="32"/>
    </row>
    <row r="155" spans="2:11" s="10" customFormat="1" ht="13.5">
      <c r="B155" s="9" t="s">
        <v>14</v>
      </c>
      <c r="C155" s="184" t="s">
        <v>15</v>
      </c>
      <c r="D155" s="179"/>
      <c r="E155" s="179"/>
      <c r="F155" s="179"/>
      <c r="G155" s="179"/>
      <c r="H155" s="179"/>
      <c r="I155" s="179"/>
      <c r="J155" s="179"/>
      <c r="K155" s="179"/>
    </row>
    <row r="156" s="10" customFormat="1" ht="12.75">
      <c r="C156" s="8"/>
    </row>
    <row r="157" s="10" customFormat="1" ht="12.75">
      <c r="C157" s="32" t="s">
        <v>13</v>
      </c>
    </row>
    <row r="158" s="10" customFormat="1" ht="12.75">
      <c r="C158" s="32"/>
    </row>
    <row r="159" spans="1:3" s="10" customFormat="1" ht="12.75">
      <c r="A159" s="30"/>
      <c r="B159" s="30"/>
      <c r="C159" s="8"/>
    </row>
    <row r="160" spans="1:9" ht="13.5">
      <c r="A160" s="9" t="s">
        <v>42</v>
      </c>
      <c r="B160" s="9" t="s">
        <v>86</v>
      </c>
      <c r="D160" s="11"/>
      <c r="E160" s="11"/>
      <c r="F160" s="11"/>
      <c r="G160" s="11"/>
      <c r="H160" s="11"/>
      <c r="I160" s="2"/>
    </row>
    <row r="161" spans="1:11" ht="13.5" customHeight="1">
      <c r="A161" s="10"/>
      <c r="B161" s="10"/>
      <c r="C161" s="10"/>
      <c r="D161" s="10"/>
      <c r="E161" s="165" t="str">
        <f>E57</f>
        <v>3 months ended</v>
      </c>
      <c r="F161" s="191"/>
      <c r="G161" s="191"/>
      <c r="H161" s="69"/>
      <c r="I161" s="165" t="str">
        <f>I57</f>
        <v>9 months ended</v>
      </c>
      <c r="J161" s="191"/>
      <c r="K161" s="191"/>
    </row>
    <row r="162" spans="1:11" s="40" customFormat="1" ht="13.5">
      <c r="A162" s="71"/>
      <c r="B162" s="71"/>
      <c r="C162" s="38"/>
      <c r="D162" s="38"/>
      <c r="E162" s="39">
        <f>E58</f>
        <v>39355</v>
      </c>
      <c r="F162" s="39"/>
      <c r="G162" s="132">
        <f aca="true" t="shared" si="4" ref="G162:K163">G58</f>
        <v>38990</v>
      </c>
      <c r="H162" s="132"/>
      <c r="I162" s="132">
        <f t="shared" si="4"/>
        <v>39355</v>
      </c>
      <c r="J162" s="132"/>
      <c r="K162" s="132">
        <f t="shared" si="4"/>
        <v>38990</v>
      </c>
    </row>
    <row r="163" spans="1:11" ht="13.5">
      <c r="A163" s="9"/>
      <c r="B163" s="9"/>
      <c r="C163" s="52"/>
      <c r="D163" s="52"/>
      <c r="E163" s="126" t="str">
        <f>E59</f>
        <v>RM'000</v>
      </c>
      <c r="F163" s="126"/>
      <c r="G163" s="152" t="str">
        <f t="shared" si="4"/>
        <v>RM'000</v>
      </c>
      <c r="H163" s="152"/>
      <c r="I163" s="152" t="str">
        <f t="shared" si="4"/>
        <v>RM'000</v>
      </c>
      <c r="J163" s="152"/>
      <c r="K163" s="152" t="str">
        <f t="shared" si="4"/>
        <v>RM'000</v>
      </c>
    </row>
    <row r="164" spans="1:11" ht="13.5">
      <c r="A164" s="9"/>
      <c r="B164" s="10" t="s">
        <v>178</v>
      </c>
      <c r="D164" s="10"/>
      <c r="E164" s="11"/>
      <c r="F164" s="11"/>
      <c r="G164" s="86"/>
      <c r="H164" s="86"/>
      <c r="I164" s="86"/>
      <c r="J164" s="86"/>
      <c r="K164" s="86"/>
    </row>
    <row r="165" spans="1:11" ht="13.5">
      <c r="A165" s="9"/>
      <c r="B165" s="41" t="s">
        <v>179</v>
      </c>
      <c r="D165" s="41"/>
      <c r="E165" s="11">
        <v>0</v>
      </c>
      <c r="F165" s="11"/>
      <c r="G165" s="86">
        <v>37</v>
      </c>
      <c r="H165" s="86"/>
      <c r="I165" s="86">
        <v>3</v>
      </c>
      <c r="J165" s="86"/>
      <c r="K165" s="86">
        <v>87</v>
      </c>
    </row>
    <row r="166" spans="1:11" ht="13.5">
      <c r="A166" s="9"/>
      <c r="B166" s="41" t="s">
        <v>180</v>
      </c>
      <c r="D166" s="41"/>
      <c r="E166" s="11">
        <v>0</v>
      </c>
      <c r="F166" s="11"/>
      <c r="G166" s="86">
        <v>0</v>
      </c>
      <c r="H166" s="86"/>
      <c r="I166" s="86">
        <v>0</v>
      </c>
      <c r="J166" s="86"/>
      <c r="K166" s="86">
        <v>0</v>
      </c>
    </row>
    <row r="167" spans="1:11" ht="13.5">
      <c r="A167" s="9"/>
      <c r="B167" s="41" t="s">
        <v>181</v>
      </c>
      <c r="D167" s="41"/>
      <c r="E167" s="11">
        <v>0</v>
      </c>
      <c r="F167" s="11"/>
      <c r="G167" s="86">
        <v>-93</v>
      </c>
      <c r="H167" s="86"/>
      <c r="I167" s="86">
        <v>0</v>
      </c>
      <c r="J167" s="86"/>
      <c r="K167" s="86">
        <v>-93</v>
      </c>
    </row>
    <row r="168" spans="1:11" ht="13.5">
      <c r="A168" s="9"/>
      <c r="B168" s="9"/>
      <c r="C168" s="10"/>
      <c r="D168" s="10"/>
      <c r="E168" s="18">
        <f>SUM(E165:E167)</f>
        <v>0</v>
      </c>
      <c r="F168" s="18"/>
      <c r="G168" s="153">
        <f>SUM(G165:G167)</f>
        <v>-56</v>
      </c>
      <c r="H168" s="134"/>
      <c r="I168" s="153">
        <f>SUM(I165:I167)</f>
        <v>3</v>
      </c>
      <c r="J168" s="153"/>
      <c r="K168" s="153">
        <f>SUM(K165:K167)</f>
        <v>-6</v>
      </c>
    </row>
    <row r="169" spans="1:9" ht="13.5">
      <c r="A169" s="9"/>
      <c r="B169" s="9"/>
      <c r="C169" s="9"/>
      <c r="D169" s="11"/>
      <c r="E169" s="11"/>
      <c r="F169" s="11"/>
      <c r="G169" s="11"/>
      <c r="H169" s="11"/>
      <c r="I169" s="11"/>
    </row>
    <row r="170" spans="1:8" s="50" customFormat="1" ht="13.5">
      <c r="A170" s="9"/>
      <c r="B170" s="10" t="s">
        <v>183</v>
      </c>
      <c r="D170" s="11"/>
      <c r="E170" s="11"/>
      <c r="F170" s="11"/>
      <c r="G170" s="11"/>
      <c r="H170" s="11"/>
    </row>
    <row r="171" spans="1:8" s="50" customFormat="1" ht="13.5">
      <c r="A171" s="9"/>
      <c r="B171" s="9"/>
      <c r="C171" s="10"/>
      <c r="D171" s="11"/>
      <c r="E171" s="11"/>
      <c r="F171" s="11"/>
      <c r="G171" s="11"/>
      <c r="H171" s="11"/>
    </row>
    <row r="172" spans="1:8" s="50" customFormat="1" ht="13.5">
      <c r="A172" s="9" t="s">
        <v>45</v>
      </c>
      <c r="B172" s="9" t="s">
        <v>226</v>
      </c>
      <c r="D172" s="11"/>
      <c r="E172" s="11"/>
      <c r="F172" s="11"/>
      <c r="G172" s="11"/>
      <c r="H172" s="11"/>
    </row>
    <row r="173" spans="1:8" s="50" customFormat="1" ht="13.5">
      <c r="A173" s="9"/>
      <c r="B173" s="9"/>
      <c r="C173" s="10"/>
      <c r="D173" s="11"/>
      <c r="E173" s="11"/>
      <c r="F173" s="11"/>
      <c r="G173" s="11"/>
      <c r="H173" s="11"/>
    </row>
    <row r="174" spans="1:11" s="50" customFormat="1" ht="13.5">
      <c r="A174" s="9"/>
      <c r="B174" s="177" t="s">
        <v>225</v>
      </c>
      <c r="C174" s="179"/>
      <c r="D174" s="179"/>
      <c r="E174" s="179"/>
      <c r="F174" s="179"/>
      <c r="G174" s="179"/>
      <c r="H174" s="179"/>
      <c r="I174" s="179"/>
      <c r="J174" s="179"/>
      <c r="K174" s="179"/>
    </row>
    <row r="175" spans="1:8" s="50" customFormat="1" ht="13.5">
      <c r="A175" s="9"/>
      <c r="B175" s="9"/>
      <c r="C175" s="10"/>
      <c r="D175" s="11"/>
      <c r="E175" s="11"/>
      <c r="F175" s="11"/>
      <c r="G175" s="11"/>
      <c r="H175" s="11"/>
    </row>
    <row r="176" spans="1:8" s="50" customFormat="1" ht="13.5">
      <c r="A176" s="9" t="s">
        <v>48</v>
      </c>
      <c r="B176" s="9" t="s">
        <v>182</v>
      </c>
      <c r="D176" s="11"/>
      <c r="E176" s="11"/>
      <c r="F176" s="11"/>
      <c r="G176" s="11"/>
      <c r="H176" s="11"/>
    </row>
    <row r="177" spans="1:8" s="50" customFormat="1" ht="13.5">
      <c r="A177" s="9"/>
      <c r="B177" s="9"/>
      <c r="C177" s="10"/>
      <c r="D177" s="11"/>
      <c r="E177" s="11"/>
      <c r="F177" s="11"/>
      <c r="G177" s="11"/>
      <c r="H177" s="11"/>
    </row>
    <row r="178" spans="1:11" s="50" customFormat="1" ht="13.5">
      <c r="A178" s="9"/>
      <c r="B178" s="177" t="s">
        <v>211</v>
      </c>
      <c r="C178" s="179"/>
      <c r="D178" s="179"/>
      <c r="E178" s="179"/>
      <c r="F178" s="179"/>
      <c r="G178" s="179"/>
      <c r="H178" s="179"/>
      <c r="I178" s="179"/>
      <c r="J178" s="179"/>
      <c r="K178" s="179"/>
    </row>
    <row r="179" spans="1:9" ht="13.5" hidden="1">
      <c r="A179" s="9"/>
      <c r="B179" s="9"/>
      <c r="C179" s="52"/>
      <c r="D179" s="11"/>
      <c r="E179" s="11"/>
      <c r="F179" s="11"/>
      <c r="G179" s="11"/>
      <c r="H179" s="11"/>
      <c r="I179" s="2"/>
    </row>
    <row r="180" spans="1:9" ht="13.5" customHeight="1" hidden="1">
      <c r="A180" s="9"/>
      <c r="B180" s="9"/>
      <c r="C180" s="10"/>
      <c r="D180" s="164"/>
      <c r="E180" s="164"/>
      <c r="F180" s="78"/>
      <c r="G180" s="164" t="str">
        <f>I161</f>
        <v>9 months ended</v>
      </c>
      <c r="H180" s="164"/>
      <c r="I180" s="2"/>
    </row>
    <row r="181" spans="1:8" s="35" customFormat="1" ht="13.5" hidden="1">
      <c r="A181" s="72"/>
      <c r="B181" s="72"/>
      <c r="C181" s="70"/>
      <c r="D181" s="189"/>
      <c r="E181" s="189"/>
      <c r="F181" s="80"/>
      <c r="G181" s="189">
        <f>I162</f>
        <v>39355</v>
      </c>
      <c r="H181" s="189"/>
    </row>
    <row r="182" spans="1:9" ht="13.5" hidden="1">
      <c r="A182" s="9"/>
      <c r="B182" s="9"/>
      <c r="C182" s="52"/>
      <c r="D182" s="164"/>
      <c r="E182" s="164"/>
      <c r="F182" s="78"/>
      <c r="G182" s="164" t="str">
        <f>I163</f>
        <v>RM'000</v>
      </c>
      <c r="H182" s="164"/>
      <c r="I182" s="2"/>
    </row>
    <row r="183" spans="1:8" s="50" customFormat="1" ht="13.5" hidden="1">
      <c r="A183" s="10"/>
      <c r="B183" s="10"/>
      <c r="C183" s="10" t="s">
        <v>184</v>
      </c>
      <c r="D183" s="164"/>
      <c r="E183" s="164"/>
      <c r="F183" s="78"/>
      <c r="G183" s="164">
        <v>0</v>
      </c>
      <c r="H183" s="164"/>
    </row>
    <row r="184" spans="1:8" s="50" customFormat="1" ht="13.5" hidden="1">
      <c r="A184" s="10"/>
      <c r="B184" s="10"/>
      <c r="C184" s="10" t="s">
        <v>185</v>
      </c>
      <c r="D184" s="164"/>
      <c r="E184" s="164"/>
      <c r="F184" s="78"/>
      <c r="G184" s="164">
        <v>0</v>
      </c>
      <c r="H184" s="164"/>
    </row>
    <row r="185" spans="1:8" s="50" customFormat="1" ht="13.5" hidden="1">
      <c r="A185" s="10"/>
      <c r="B185" s="10"/>
      <c r="C185" s="10" t="s">
        <v>186</v>
      </c>
      <c r="D185" s="164"/>
      <c r="E185" s="164"/>
      <c r="F185" s="78"/>
      <c r="G185" s="164">
        <v>0</v>
      </c>
      <c r="H185" s="164"/>
    </row>
    <row r="186" spans="1:8" s="50" customFormat="1" ht="13.5" hidden="1">
      <c r="A186" s="10"/>
      <c r="B186" s="10"/>
      <c r="C186" s="10"/>
      <c r="D186" s="190"/>
      <c r="E186" s="190"/>
      <c r="F186" s="79"/>
      <c r="G186" s="190"/>
      <c r="H186" s="190"/>
    </row>
    <row r="187" spans="1:8" s="50" customFormat="1" ht="13.5" hidden="1">
      <c r="A187" s="10"/>
      <c r="B187" s="10"/>
      <c r="C187" s="10" t="s">
        <v>187</v>
      </c>
      <c r="D187" s="190"/>
      <c r="E187" s="190"/>
      <c r="F187" s="79"/>
      <c r="G187" s="190"/>
      <c r="H187" s="190"/>
    </row>
    <row r="188" spans="1:8" s="50" customFormat="1" ht="13.5" hidden="1">
      <c r="A188" s="10"/>
      <c r="B188" s="10"/>
      <c r="C188" s="10"/>
      <c r="D188" s="190"/>
      <c r="E188" s="190"/>
      <c r="F188" s="79"/>
      <c r="G188" s="190"/>
      <c r="H188" s="190"/>
    </row>
    <row r="189" spans="1:8" s="50" customFormat="1" ht="13.5" hidden="1">
      <c r="A189" s="10"/>
      <c r="B189" s="10"/>
      <c r="C189" s="10" t="s">
        <v>188</v>
      </c>
      <c r="D189" s="190"/>
      <c r="E189" s="190"/>
      <c r="F189" s="79"/>
      <c r="G189" s="190">
        <v>0</v>
      </c>
      <c r="H189" s="190"/>
    </row>
    <row r="190" spans="1:8" s="50" customFormat="1" ht="13.5" hidden="1">
      <c r="A190" s="10"/>
      <c r="B190" s="10"/>
      <c r="C190" s="10" t="s">
        <v>189</v>
      </c>
      <c r="D190" s="190"/>
      <c r="E190" s="190"/>
      <c r="F190" s="79"/>
      <c r="G190" s="190">
        <v>0</v>
      </c>
      <c r="H190" s="190"/>
    </row>
    <row r="191" spans="1:8" s="50" customFormat="1" ht="13.5" hidden="1">
      <c r="A191" s="10"/>
      <c r="B191" s="10"/>
      <c r="C191" s="10" t="s">
        <v>190</v>
      </c>
      <c r="D191" s="190"/>
      <c r="E191" s="190"/>
      <c r="F191" s="79"/>
      <c r="G191" s="190">
        <v>0</v>
      </c>
      <c r="H191" s="190"/>
    </row>
    <row r="192" spans="1:9" ht="13.5">
      <c r="A192" s="9"/>
      <c r="B192" s="9"/>
      <c r="C192" s="52"/>
      <c r="D192" s="11"/>
      <c r="E192" s="11"/>
      <c r="F192" s="11"/>
      <c r="G192" s="11"/>
      <c r="H192" s="11"/>
      <c r="I192" s="2"/>
    </row>
    <row r="193" spans="1:9" ht="13.5">
      <c r="A193" s="9" t="s">
        <v>52</v>
      </c>
      <c r="B193" s="9" t="s">
        <v>191</v>
      </c>
      <c r="D193" s="11"/>
      <c r="E193" s="11"/>
      <c r="F193" s="11"/>
      <c r="G193" s="11"/>
      <c r="H193" s="11"/>
      <c r="I193" s="2"/>
    </row>
    <row r="194" spans="1:9" ht="13.5">
      <c r="A194" s="9"/>
      <c r="B194" s="9"/>
      <c r="C194" s="9"/>
      <c r="D194" s="11"/>
      <c r="E194" s="11"/>
      <c r="F194" s="11"/>
      <c r="G194" s="11"/>
      <c r="H194" s="11"/>
      <c r="I194" s="2"/>
    </row>
    <row r="195" spans="1:13" ht="13.5">
      <c r="A195" s="9"/>
      <c r="B195" s="10" t="s">
        <v>11</v>
      </c>
      <c r="C195" s="10" t="s">
        <v>16</v>
      </c>
      <c r="D195" s="15"/>
      <c r="E195" s="15"/>
      <c r="F195" s="15"/>
      <c r="G195" s="15"/>
      <c r="H195" s="15"/>
      <c r="I195" s="2"/>
      <c r="K195" s="5"/>
      <c r="L195" s="5"/>
      <c r="M195" s="5"/>
    </row>
    <row r="196" spans="1:13" ht="13.5">
      <c r="A196" s="9"/>
      <c r="B196" s="9"/>
      <c r="C196" s="10"/>
      <c r="D196" s="15"/>
      <c r="E196" s="15"/>
      <c r="F196" s="15"/>
      <c r="G196" s="15"/>
      <c r="H196" s="15"/>
      <c r="I196" s="2"/>
      <c r="K196" s="5"/>
      <c r="L196" s="5"/>
      <c r="M196" s="5"/>
    </row>
    <row r="197" spans="1:13" ht="27" customHeight="1">
      <c r="A197" s="9"/>
      <c r="B197" s="9"/>
      <c r="C197" s="188" t="s">
        <v>17</v>
      </c>
      <c r="D197" s="161"/>
      <c r="E197" s="161"/>
      <c r="F197" s="161"/>
      <c r="G197" s="161"/>
      <c r="H197" s="161"/>
      <c r="I197" s="161"/>
      <c r="J197" s="161"/>
      <c r="K197" s="161"/>
      <c r="L197" s="5"/>
      <c r="M197" s="5"/>
    </row>
    <row r="198" spans="1:13" ht="13.5">
      <c r="A198" s="9"/>
      <c r="B198" s="9"/>
      <c r="C198" s="103"/>
      <c r="D198" s="134"/>
      <c r="E198" s="134"/>
      <c r="F198" s="134"/>
      <c r="G198" s="134"/>
      <c r="H198" s="134"/>
      <c r="I198" s="118"/>
      <c r="J198" s="118"/>
      <c r="K198" s="158"/>
      <c r="L198" s="5"/>
      <c r="M198" s="5"/>
    </row>
    <row r="199" spans="1:13" ht="100.5" customHeight="1">
      <c r="A199" s="9"/>
      <c r="B199" s="9"/>
      <c r="C199" s="188" t="s">
        <v>261</v>
      </c>
      <c r="D199" s="161"/>
      <c r="E199" s="161"/>
      <c r="F199" s="161"/>
      <c r="G199" s="161"/>
      <c r="H199" s="161"/>
      <c r="I199" s="161"/>
      <c r="J199" s="181"/>
      <c r="K199" s="181"/>
      <c r="L199" s="5"/>
      <c r="M199" s="5"/>
    </row>
    <row r="200" spans="1:13" ht="13.5">
      <c r="A200" s="9"/>
      <c r="B200" s="9"/>
      <c r="C200" s="173"/>
      <c r="D200" s="183"/>
      <c r="E200" s="183"/>
      <c r="F200" s="183"/>
      <c r="G200" s="183"/>
      <c r="H200" s="183"/>
      <c r="I200" s="183"/>
      <c r="J200" s="183"/>
      <c r="K200" s="183"/>
      <c r="L200" s="5"/>
      <c r="M200" s="5"/>
    </row>
    <row r="201" spans="1:13" ht="13.5">
      <c r="A201" s="9"/>
      <c r="B201" s="10" t="s">
        <v>14</v>
      </c>
      <c r="C201" s="10" t="s">
        <v>18</v>
      </c>
      <c r="D201" s="15"/>
      <c r="E201" s="15"/>
      <c r="F201" s="15"/>
      <c r="G201" s="15"/>
      <c r="H201" s="15"/>
      <c r="I201" s="2"/>
      <c r="K201" s="5"/>
      <c r="L201" s="5"/>
      <c r="M201" s="5"/>
    </row>
    <row r="202" spans="1:13" ht="13.5">
      <c r="A202" s="9"/>
      <c r="B202" s="9"/>
      <c r="C202" s="10"/>
      <c r="D202" s="15"/>
      <c r="E202" s="15"/>
      <c r="F202" s="15"/>
      <c r="G202" s="15"/>
      <c r="H202" s="15"/>
      <c r="I202" s="2"/>
      <c r="K202" s="5"/>
      <c r="L202" s="5"/>
      <c r="M202" s="5"/>
    </row>
    <row r="203" spans="1:13" ht="13.5">
      <c r="A203" s="9"/>
      <c r="B203" s="9"/>
      <c r="C203" s="10" t="s">
        <v>19</v>
      </c>
      <c r="D203" s="15"/>
      <c r="E203" s="15"/>
      <c r="F203" s="15"/>
      <c r="G203" s="15"/>
      <c r="H203" s="15"/>
      <c r="I203" s="2"/>
      <c r="K203" s="5"/>
      <c r="L203" s="5"/>
      <c r="M203" s="5"/>
    </row>
    <row r="204" spans="1:13" ht="13.5">
      <c r="A204" s="9"/>
      <c r="B204" s="9"/>
      <c r="C204" s="10"/>
      <c r="D204" s="15"/>
      <c r="E204" s="15"/>
      <c r="F204" s="15"/>
      <c r="G204" s="15"/>
      <c r="H204" s="15"/>
      <c r="I204" s="2"/>
      <c r="K204" s="5"/>
      <c r="L204" s="5"/>
      <c r="M204" s="5"/>
    </row>
    <row r="205" spans="1:13" ht="13.5">
      <c r="A205" s="9" t="s">
        <v>200</v>
      </c>
      <c r="B205" s="9" t="s">
        <v>192</v>
      </c>
      <c r="C205" s="2"/>
      <c r="D205" s="15"/>
      <c r="E205" s="15"/>
      <c r="F205" s="15"/>
      <c r="G205" s="15"/>
      <c r="H205" s="15"/>
      <c r="I205" s="2"/>
      <c r="K205" s="5"/>
      <c r="L205" s="5"/>
      <c r="M205" s="5"/>
    </row>
    <row r="206" spans="1:13" ht="13.5">
      <c r="A206" s="9"/>
      <c r="B206" s="9"/>
      <c r="C206" s="10"/>
      <c r="D206" s="15"/>
      <c r="E206" s="15"/>
      <c r="F206" s="15"/>
      <c r="G206" s="15"/>
      <c r="H206" s="15"/>
      <c r="I206" s="2"/>
      <c r="K206" s="5"/>
      <c r="L206" s="5"/>
      <c r="M206" s="5"/>
    </row>
    <row r="207" spans="1:13" ht="13.5">
      <c r="A207" s="9"/>
      <c r="B207" s="10" t="s">
        <v>243</v>
      </c>
      <c r="C207" s="2"/>
      <c r="D207" s="15"/>
      <c r="E207" s="15"/>
      <c r="F207" s="15"/>
      <c r="G207" s="15"/>
      <c r="H207" s="15"/>
      <c r="I207" s="2"/>
      <c r="K207" s="5"/>
      <c r="L207" s="5"/>
      <c r="M207" s="5"/>
    </row>
    <row r="208" spans="1:13" ht="13.5">
      <c r="A208" s="9"/>
      <c r="B208" s="9"/>
      <c r="C208" s="10"/>
      <c r="D208" s="15"/>
      <c r="E208" s="15"/>
      <c r="F208" s="15"/>
      <c r="G208" s="15"/>
      <c r="H208" s="15"/>
      <c r="I208" s="2"/>
      <c r="K208" s="5"/>
      <c r="L208" s="5"/>
      <c r="M208" s="5"/>
    </row>
    <row r="209" spans="1:12" ht="15" customHeight="1">
      <c r="A209" s="9"/>
      <c r="B209" s="9"/>
      <c r="C209" s="8"/>
      <c r="E209" s="3"/>
      <c r="I209" s="83" t="s">
        <v>193</v>
      </c>
      <c r="J209" s="83"/>
      <c r="K209" s="83" t="s">
        <v>194</v>
      </c>
      <c r="L209" s="3"/>
    </row>
    <row r="210" spans="1:12" ht="13.5">
      <c r="A210" s="9"/>
      <c r="B210" s="9"/>
      <c r="C210" s="52"/>
      <c r="D210" s="91"/>
      <c r="F210" s="91"/>
      <c r="G210" s="91"/>
      <c r="H210" s="91"/>
      <c r="I210" s="106" t="str">
        <f>+K210</f>
        <v>RM'000</v>
      </c>
      <c r="J210" s="107"/>
      <c r="K210" s="106" t="str">
        <f>G182</f>
        <v>RM'000</v>
      </c>
      <c r="L210" s="91"/>
    </row>
    <row r="211" spans="1:12" s="50" customFormat="1" ht="13.5">
      <c r="A211" s="10"/>
      <c r="B211" s="10"/>
      <c r="C211" s="10" t="s">
        <v>195</v>
      </c>
      <c r="D211" s="108"/>
      <c r="E211" s="108"/>
      <c r="F211" s="108"/>
      <c r="G211" s="108"/>
      <c r="H211" s="108"/>
      <c r="I211" s="109">
        <v>25100</v>
      </c>
      <c r="J211" s="110"/>
      <c r="K211" s="109">
        <v>10869</v>
      </c>
      <c r="L211" s="108"/>
    </row>
    <row r="212" spans="1:12" s="50" customFormat="1" ht="13.5">
      <c r="A212" s="10"/>
      <c r="B212" s="10"/>
      <c r="C212" s="10" t="s">
        <v>196</v>
      </c>
      <c r="D212" s="108"/>
      <c r="E212" s="108"/>
      <c r="F212" s="108"/>
      <c r="G212" s="108"/>
      <c r="H212" s="108"/>
      <c r="I212" s="109">
        <v>3768</v>
      </c>
      <c r="J212" s="110"/>
      <c r="K212" s="109">
        <v>0</v>
      </c>
      <c r="L212" s="108"/>
    </row>
    <row r="213" spans="1:12" s="50" customFormat="1" ht="14.25" thickBot="1">
      <c r="A213" s="10"/>
      <c r="B213" s="10"/>
      <c r="C213" s="10"/>
      <c r="D213" s="108"/>
      <c r="E213" s="108"/>
      <c r="F213" s="108"/>
      <c r="G213" s="108"/>
      <c r="H213" s="108"/>
      <c r="I213" s="111">
        <f>SUM(I211:I212)</f>
        <v>28868</v>
      </c>
      <c r="J213" s="110"/>
      <c r="K213" s="111">
        <f>SUM(K211:K212)</f>
        <v>10869</v>
      </c>
      <c r="L213" s="108"/>
    </row>
    <row r="214" spans="1:13" s="50" customFormat="1" ht="14.25" thickTop="1">
      <c r="A214" s="10"/>
      <c r="B214" s="10"/>
      <c r="C214" s="25"/>
      <c r="D214" s="124"/>
      <c r="E214" s="124"/>
      <c r="F214" s="124"/>
      <c r="G214" s="124"/>
      <c r="H214" s="124"/>
      <c r="I214" s="124"/>
      <c r="J214" s="124"/>
      <c r="K214" s="124"/>
      <c r="L214" s="124"/>
      <c r="M214" s="124"/>
    </row>
    <row r="215" spans="1:12" s="50" customFormat="1" ht="13.5">
      <c r="A215" s="10"/>
      <c r="B215" s="10"/>
      <c r="C215" s="10"/>
      <c r="D215" s="112"/>
      <c r="E215" s="112"/>
      <c r="F215" s="112"/>
      <c r="G215" s="112"/>
      <c r="H215" s="112"/>
      <c r="I215" s="112"/>
      <c r="J215" s="113"/>
      <c r="K215" s="112"/>
      <c r="L215" s="112"/>
    </row>
    <row r="216" spans="1:12" s="50" customFormat="1" ht="13.5">
      <c r="A216" s="10"/>
      <c r="B216" s="10"/>
      <c r="C216" s="10"/>
      <c r="D216" s="112"/>
      <c r="E216" s="112"/>
      <c r="F216" s="112"/>
      <c r="G216" s="112"/>
      <c r="H216" s="112"/>
      <c r="I216" s="112"/>
      <c r="J216" s="113"/>
      <c r="K216" s="112"/>
      <c r="L216" s="112"/>
    </row>
    <row r="217" spans="1:12" s="50" customFormat="1" ht="13.5">
      <c r="A217" s="10"/>
      <c r="B217" s="10"/>
      <c r="C217" s="10"/>
      <c r="D217" s="112"/>
      <c r="E217" s="112"/>
      <c r="F217" s="112"/>
      <c r="G217" s="112"/>
      <c r="H217" s="112"/>
      <c r="I217" s="112"/>
      <c r="J217" s="113"/>
      <c r="K217" s="112"/>
      <c r="L217" s="112"/>
    </row>
    <row r="218" spans="1:12" s="50" customFormat="1" ht="13.5">
      <c r="A218" s="10"/>
      <c r="B218" s="10"/>
      <c r="C218" s="10"/>
      <c r="D218" s="108"/>
      <c r="E218" s="108"/>
      <c r="F218" s="108"/>
      <c r="G218" s="108"/>
      <c r="H218" s="108"/>
      <c r="I218" s="114" t="s">
        <v>199</v>
      </c>
      <c r="J218" s="113"/>
      <c r="K218" s="114" t="s">
        <v>85</v>
      </c>
      <c r="L218" s="113"/>
    </row>
    <row r="219" spans="1:12" s="74" customFormat="1" ht="9.75" customHeight="1">
      <c r="A219" s="73"/>
      <c r="B219" s="73"/>
      <c r="C219" s="73"/>
      <c r="D219" s="115"/>
      <c r="E219" s="115"/>
      <c r="F219" s="115"/>
      <c r="G219" s="115"/>
      <c r="H219" s="115"/>
      <c r="I219" s="116"/>
      <c r="J219" s="117"/>
      <c r="K219" s="116" t="s">
        <v>197</v>
      </c>
      <c r="L219" s="117"/>
    </row>
    <row r="220" spans="1:12" s="50" customFormat="1" ht="13.5">
      <c r="A220" s="10"/>
      <c r="B220" s="10"/>
      <c r="C220" s="10" t="s">
        <v>198</v>
      </c>
      <c r="D220" s="108"/>
      <c r="E220" s="108"/>
      <c r="F220" s="108"/>
      <c r="G220" s="108"/>
      <c r="H220" s="108"/>
      <c r="I220" s="154">
        <v>2917</v>
      </c>
      <c r="J220" s="113"/>
      <c r="K220" s="155">
        <v>9956</v>
      </c>
      <c r="L220" s="113"/>
    </row>
    <row r="221" spans="1:12" s="50" customFormat="1" ht="13.5">
      <c r="A221" s="10"/>
      <c r="B221" s="10"/>
      <c r="C221" s="10"/>
      <c r="D221" s="108"/>
      <c r="E221" s="108"/>
      <c r="F221" s="108"/>
      <c r="G221" s="108"/>
      <c r="H221" s="108"/>
      <c r="I221" s="114"/>
      <c r="J221" s="113"/>
      <c r="K221" s="112"/>
      <c r="L221" s="113"/>
    </row>
    <row r="222" spans="1:12" ht="13.5">
      <c r="A222" s="9"/>
      <c r="B222" s="9"/>
      <c r="C222" s="2"/>
      <c r="D222" s="118"/>
      <c r="E222" s="118"/>
      <c r="F222" s="118"/>
      <c r="G222" s="118"/>
      <c r="H222" s="118"/>
      <c r="J222" s="119"/>
      <c r="K222" s="91"/>
      <c r="L222" s="119"/>
    </row>
    <row r="223" spans="1:12" s="50" customFormat="1" ht="13.5">
      <c r="A223" s="10"/>
      <c r="B223" s="10"/>
      <c r="C223" s="10"/>
      <c r="D223" s="108"/>
      <c r="E223" s="108"/>
      <c r="F223" s="108"/>
      <c r="G223" s="108"/>
      <c r="H223" s="108"/>
      <c r="I223" s="114" t="s">
        <v>221</v>
      </c>
      <c r="J223" s="113"/>
      <c r="K223" s="114" t="s">
        <v>85</v>
      </c>
      <c r="L223" s="113"/>
    </row>
    <row r="224" spans="1:12" s="74" customFormat="1" ht="9.75" customHeight="1">
      <c r="A224" s="73"/>
      <c r="B224" s="73"/>
      <c r="C224" s="73"/>
      <c r="D224" s="115"/>
      <c r="E224" s="115"/>
      <c r="F224" s="115"/>
      <c r="G224" s="115"/>
      <c r="H224" s="115"/>
      <c r="I224" s="116"/>
      <c r="J224" s="117"/>
      <c r="K224" s="116" t="s">
        <v>197</v>
      </c>
      <c r="L224" s="117"/>
    </row>
    <row r="225" spans="1:12" s="50" customFormat="1" ht="13.5">
      <c r="A225" s="10"/>
      <c r="B225" s="10"/>
      <c r="C225" s="10" t="s">
        <v>198</v>
      </c>
      <c r="D225" s="108"/>
      <c r="E225" s="108"/>
      <c r="F225" s="108"/>
      <c r="G225" s="108"/>
      <c r="H225" s="108"/>
      <c r="I225" s="156">
        <v>0.4</v>
      </c>
      <c r="J225" s="113"/>
      <c r="K225" s="155">
        <v>1</v>
      </c>
      <c r="L225" s="113"/>
    </row>
    <row r="226" spans="1:12" s="50" customFormat="1" ht="13.5">
      <c r="A226" s="10"/>
      <c r="B226" s="10"/>
      <c r="C226" s="10"/>
      <c r="D226" s="108"/>
      <c r="E226" s="108"/>
      <c r="F226" s="108"/>
      <c r="G226" s="108"/>
      <c r="H226" s="108"/>
      <c r="I226" s="157"/>
      <c r="J226" s="113"/>
      <c r="K226" s="113"/>
      <c r="L226" s="113"/>
    </row>
    <row r="227" spans="1:12" s="50" customFormat="1" ht="13.5">
      <c r="A227" s="10"/>
      <c r="B227" s="10"/>
      <c r="C227" s="10"/>
      <c r="D227" s="108"/>
      <c r="E227" s="108"/>
      <c r="F227" s="108"/>
      <c r="G227" s="108"/>
      <c r="H227" s="108"/>
      <c r="I227" s="157"/>
      <c r="J227" s="113"/>
      <c r="K227" s="113"/>
      <c r="L227" s="113"/>
    </row>
    <row r="228" spans="1:12" s="50" customFormat="1" ht="13.5">
      <c r="A228" s="10"/>
      <c r="B228" s="10"/>
      <c r="C228" s="10"/>
      <c r="D228" s="108"/>
      <c r="E228" s="108"/>
      <c r="F228" s="108"/>
      <c r="G228" s="108"/>
      <c r="H228" s="108"/>
      <c r="I228" s="114" t="s">
        <v>222</v>
      </c>
      <c r="J228" s="113"/>
      <c r="K228" s="114" t="s">
        <v>85</v>
      </c>
      <c r="L228" s="113"/>
    </row>
    <row r="229" spans="1:12" s="74" customFormat="1" ht="9.75" customHeight="1">
      <c r="A229" s="73"/>
      <c r="B229" s="73"/>
      <c r="C229" s="73"/>
      <c r="D229" s="115"/>
      <c r="E229" s="115"/>
      <c r="F229" s="115"/>
      <c r="G229" s="115"/>
      <c r="H229" s="115"/>
      <c r="I229" s="116"/>
      <c r="J229" s="117"/>
      <c r="K229" s="116" t="s">
        <v>197</v>
      </c>
      <c r="L229" s="117"/>
    </row>
    <row r="230" spans="1:12" s="50" customFormat="1" ht="13.5">
      <c r="A230" s="10"/>
      <c r="B230" s="10"/>
      <c r="C230" s="10" t="s">
        <v>198</v>
      </c>
      <c r="D230" s="108"/>
      <c r="E230" s="108"/>
      <c r="F230" s="108"/>
      <c r="G230" s="108"/>
      <c r="H230" s="108"/>
      <c r="I230" s="154">
        <v>6</v>
      </c>
      <c r="J230" s="113"/>
      <c r="K230" s="155">
        <v>3</v>
      </c>
      <c r="L230" s="113"/>
    </row>
    <row r="231" spans="1:12" s="50" customFormat="1" ht="13.5">
      <c r="A231" s="10"/>
      <c r="B231" s="10"/>
      <c r="C231" s="10"/>
      <c r="D231" s="108"/>
      <c r="E231" s="108"/>
      <c r="F231" s="108"/>
      <c r="G231" s="108"/>
      <c r="H231" s="108"/>
      <c r="I231" s="114"/>
      <c r="J231" s="113"/>
      <c r="K231" s="112"/>
      <c r="L231" s="113"/>
    </row>
    <row r="232" spans="1:10" s="50" customFormat="1" ht="13.5">
      <c r="A232" s="10"/>
      <c r="B232" s="10"/>
      <c r="C232" s="10"/>
      <c r="D232" s="108"/>
      <c r="E232" s="108"/>
      <c r="F232" s="108"/>
      <c r="G232" s="114"/>
      <c r="H232" s="113"/>
      <c r="I232" s="112"/>
      <c r="J232" s="113"/>
    </row>
    <row r="233" spans="2:9" ht="13.5">
      <c r="B233" s="75" t="s">
        <v>254</v>
      </c>
      <c r="C233" s="2"/>
      <c r="E233" s="3"/>
      <c r="I233" s="2"/>
    </row>
    <row r="234" spans="2:9" ht="13.5">
      <c r="B234" s="75" t="s">
        <v>253</v>
      </c>
      <c r="C234" s="2"/>
      <c r="E234" s="3"/>
      <c r="I234" s="2"/>
    </row>
    <row r="235" spans="1:9" ht="13.5">
      <c r="A235" s="9"/>
      <c r="B235" s="9"/>
      <c r="C235" s="2"/>
      <c r="E235" s="3"/>
      <c r="I235" s="2"/>
    </row>
    <row r="236" spans="1:2" s="10" customFormat="1" ht="12.75">
      <c r="A236" s="68" t="s">
        <v>54</v>
      </c>
      <c r="B236" s="9" t="s">
        <v>201</v>
      </c>
    </row>
    <row r="237" spans="1:3" s="10" customFormat="1" ht="12.75">
      <c r="A237" s="30"/>
      <c r="B237" s="30"/>
      <c r="C237" s="8"/>
    </row>
    <row r="238" spans="1:11" s="10" customFormat="1" ht="33.75" customHeight="1">
      <c r="A238" s="30"/>
      <c r="B238" s="173" t="s">
        <v>202</v>
      </c>
      <c r="C238" s="179"/>
      <c r="D238" s="179"/>
      <c r="E238" s="179"/>
      <c r="F238" s="179"/>
      <c r="G238" s="179"/>
      <c r="H238" s="179"/>
      <c r="I238" s="179"/>
      <c r="J238" s="179"/>
      <c r="K238" s="179"/>
    </row>
    <row r="239" spans="1:3" s="10" customFormat="1" ht="12.75">
      <c r="A239" s="30"/>
      <c r="B239" s="30"/>
      <c r="C239" s="7"/>
    </row>
    <row r="240" spans="1:2" s="10" customFormat="1" ht="12.75">
      <c r="A240" s="30" t="s">
        <v>56</v>
      </c>
      <c r="B240" s="9" t="s">
        <v>203</v>
      </c>
    </row>
    <row r="241" spans="1:3" s="10" customFormat="1" ht="12.75">
      <c r="A241" s="30"/>
      <c r="B241" s="30"/>
      <c r="C241" s="7"/>
    </row>
    <row r="242" spans="1:11" s="10" customFormat="1" ht="25.5" customHeight="1">
      <c r="A242" s="30"/>
      <c r="B242" s="163" t="s">
        <v>20</v>
      </c>
      <c r="C242" s="175"/>
      <c r="D242" s="175"/>
      <c r="E242" s="175"/>
      <c r="F242" s="175"/>
      <c r="G242" s="175"/>
      <c r="H242" s="175"/>
      <c r="I242" s="175"/>
      <c r="J242" s="175"/>
      <c r="K242" s="175"/>
    </row>
    <row r="243" spans="1:11" s="10" customFormat="1" ht="13.5">
      <c r="A243" s="30"/>
      <c r="B243" s="129"/>
      <c r="C243" s="121"/>
      <c r="D243" s="121"/>
      <c r="E243" s="121"/>
      <c r="F243" s="121"/>
      <c r="G243" s="121"/>
      <c r="H243" s="121"/>
      <c r="I243" s="121"/>
      <c r="J243" s="121"/>
      <c r="K243" s="121"/>
    </row>
    <row r="244" spans="1:11" s="10" customFormat="1" ht="138" customHeight="1">
      <c r="A244" s="30"/>
      <c r="B244" s="130">
        <v>1</v>
      </c>
      <c r="C244" s="173" t="s">
        <v>21</v>
      </c>
      <c r="D244" s="179"/>
      <c r="E244" s="179"/>
      <c r="F244" s="179"/>
      <c r="G244" s="179"/>
      <c r="H244" s="179"/>
      <c r="I244" s="179"/>
      <c r="J244" s="179"/>
      <c r="K244" s="179"/>
    </row>
    <row r="245" spans="1:3" s="10" customFormat="1" ht="12.75">
      <c r="A245" s="30"/>
      <c r="B245" s="30"/>
      <c r="C245" s="7"/>
    </row>
    <row r="246" spans="1:2" s="10" customFormat="1" ht="12.75">
      <c r="A246" s="30" t="s">
        <v>59</v>
      </c>
      <c r="B246" s="9" t="s">
        <v>204</v>
      </c>
    </row>
    <row r="247" spans="1:3" s="10" customFormat="1" ht="12.75">
      <c r="A247" s="30"/>
      <c r="B247" s="30"/>
      <c r="C247" s="8"/>
    </row>
    <row r="248" spans="1:11" s="10" customFormat="1" ht="13.5">
      <c r="A248" s="30"/>
      <c r="B248" s="32" t="s">
        <v>11</v>
      </c>
      <c r="C248" s="178" t="s">
        <v>22</v>
      </c>
      <c r="D248" s="179"/>
      <c r="E248" s="179"/>
      <c r="F248" s="179"/>
      <c r="G248" s="179"/>
      <c r="H248" s="179"/>
      <c r="I248" s="179"/>
      <c r="J248" s="179"/>
      <c r="K248" s="179"/>
    </row>
    <row r="249" spans="1:11" s="10" customFormat="1" ht="13.5">
      <c r="A249" s="30"/>
      <c r="B249" s="32"/>
      <c r="C249" s="178" t="s">
        <v>23</v>
      </c>
      <c r="D249" s="179"/>
      <c r="E249" s="179"/>
      <c r="F249" s="179"/>
      <c r="G249" s="179"/>
      <c r="H249" s="179"/>
      <c r="I249" s="179"/>
      <c r="J249" s="179"/>
      <c r="K249" s="179"/>
    </row>
    <row r="250" spans="1:3" s="10" customFormat="1" ht="12.75">
      <c r="A250" s="30"/>
      <c r="B250" s="32"/>
      <c r="C250" s="8"/>
    </row>
    <row r="251" spans="1:11" s="10" customFormat="1" ht="13.5">
      <c r="A251" s="30"/>
      <c r="B251" s="32" t="s">
        <v>14</v>
      </c>
      <c r="C251" s="178" t="s">
        <v>24</v>
      </c>
      <c r="D251" s="179"/>
      <c r="E251" s="179"/>
      <c r="F251" s="179"/>
      <c r="G251" s="179"/>
      <c r="H251" s="179"/>
      <c r="I251" s="179"/>
      <c r="J251" s="179"/>
      <c r="K251" s="179"/>
    </row>
    <row r="252" spans="1:3" s="10" customFormat="1" ht="12.75">
      <c r="A252" s="30"/>
      <c r="B252" s="30"/>
      <c r="C252" s="8"/>
    </row>
    <row r="253" spans="1:9" ht="13.5">
      <c r="A253" s="9"/>
      <c r="B253" s="9"/>
      <c r="C253" s="37"/>
      <c r="D253" s="11"/>
      <c r="E253" s="11"/>
      <c r="F253" s="86"/>
      <c r="G253" s="11"/>
      <c r="H253" s="11"/>
      <c r="I253" s="86"/>
    </row>
    <row r="254" spans="1:10" ht="13.5">
      <c r="A254" s="9" t="s">
        <v>61</v>
      </c>
      <c r="B254" s="9" t="s">
        <v>119</v>
      </c>
      <c r="C254" s="2"/>
      <c r="D254" s="11"/>
      <c r="E254" s="11"/>
      <c r="F254" s="86"/>
      <c r="G254" s="11"/>
      <c r="H254" s="11"/>
      <c r="I254" s="11"/>
      <c r="J254" s="86"/>
    </row>
    <row r="255" spans="1:17" ht="15">
      <c r="A255" s="10"/>
      <c r="B255" s="10"/>
      <c r="C255" s="25"/>
      <c r="D255" s="25"/>
      <c r="E255" s="165" t="str">
        <f>E161</f>
        <v>3 months ended</v>
      </c>
      <c r="F255" s="165"/>
      <c r="G255" s="165"/>
      <c r="H255" s="78"/>
      <c r="I255" s="165" t="str">
        <f>I161</f>
        <v>9 months ended</v>
      </c>
      <c r="J255" s="165"/>
      <c r="K255" s="165"/>
      <c r="L255" s="127"/>
      <c r="M255" s="94" t="s">
        <v>216</v>
      </c>
      <c r="N255" s="94" t="s">
        <v>217</v>
      </c>
      <c r="O255" s="94" t="s">
        <v>219</v>
      </c>
      <c r="P255" s="94" t="s">
        <v>220</v>
      </c>
      <c r="Q255" s="94" t="s">
        <v>218</v>
      </c>
    </row>
    <row r="256" spans="1:11" s="40" customFormat="1" ht="13.5">
      <c r="A256" s="71"/>
      <c r="B256" s="71"/>
      <c r="C256" s="38"/>
      <c r="D256" s="38"/>
      <c r="E256" s="128">
        <f>E162</f>
        <v>39355</v>
      </c>
      <c r="F256" s="128"/>
      <c r="G256" s="151">
        <f>G162</f>
        <v>38990</v>
      </c>
      <c r="H256" s="151"/>
      <c r="I256" s="151">
        <f>I162</f>
        <v>39355</v>
      </c>
      <c r="J256" s="151"/>
      <c r="K256" s="151">
        <f>K162</f>
        <v>38990</v>
      </c>
    </row>
    <row r="257" spans="1:11" ht="13.5">
      <c r="A257" s="9"/>
      <c r="B257" s="9"/>
      <c r="C257" s="52"/>
      <c r="D257" s="52"/>
      <c r="E257" s="36"/>
      <c r="F257" s="36"/>
      <c r="G257" s="93"/>
      <c r="H257" s="93"/>
      <c r="I257" s="93"/>
      <c r="J257" s="93"/>
      <c r="K257" s="93"/>
    </row>
    <row r="258" spans="1:11" ht="13.5">
      <c r="A258" s="9"/>
      <c r="B258" s="10" t="s">
        <v>11</v>
      </c>
      <c r="C258" s="10" t="s">
        <v>25</v>
      </c>
      <c r="D258" s="10"/>
      <c r="E258" s="11"/>
      <c r="F258" s="11"/>
      <c r="G258" s="86"/>
      <c r="H258" s="86"/>
      <c r="I258" s="86"/>
      <c r="J258" s="86"/>
      <c r="K258" s="86"/>
    </row>
    <row r="259" spans="1:11" ht="13.5">
      <c r="A259" s="9"/>
      <c r="B259" s="10"/>
      <c r="C259" s="10"/>
      <c r="D259" s="10"/>
      <c r="E259" s="11"/>
      <c r="F259" s="11"/>
      <c r="G259" s="86"/>
      <c r="H259" s="86"/>
      <c r="I259" s="86"/>
      <c r="J259" s="86"/>
      <c r="K259" s="86"/>
    </row>
    <row r="260" spans="1:19" ht="13.5">
      <c r="A260" s="9"/>
      <c r="B260" s="10"/>
      <c r="C260" s="10" t="s">
        <v>26</v>
      </c>
      <c r="D260" s="10"/>
      <c r="E260" s="11">
        <v>-1557</v>
      </c>
      <c r="F260" s="11"/>
      <c r="G260" s="86">
        <v>1600</v>
      </c>
      <c r="H260" s="86"/>
      <c r="I260" s="86">
        <v>-5488</v>
      </c>
      <c r="J260" s="86"/>
      <c r="K260" s="86">
        <v>88</v>
      </c>
      <c r="M260" s="11">
        <v>-1486</v>
      </c>
      <c r="N260" s="11">
        <v>-2444</v>
      </c>
      <c r="O260" s="11">
        <f>E260</f>
        <v>-1557</v>
      </c>
      <c r="P260" s="11"/>
      <c r="Q260" s="11">
        <f>SUM(M260:P260)</f>
        <v>-5487</v>
      </c>
      <c r="R260" s="2" t="str">
        <f>IF(I260&lt;&gt;Q260,"diff","")</f>
        <v>diff</v>
      </c>
      <c r="S260" s="2">
        <f>IF(R260="diff",I260-Q260,"")</f>
        <v>-1</v>
      </c>
    </row>
    <row r="261" spans="1:17" ht="13.5">
      <c r="A261" s="9"/>
      <c r="B261" s="10"/>
      <c r="C261" s="10" t="s">
        <v>27</v>
      </c>
      <c r="D261" s="10"/>
      <c r="E261" s="11"/>
      <c r="F261" s="11"/>
      <c r="G261" s="86"/>
      <c r="H261" s="86"/>
      <c r="I261" s="86"/>
      <c r="J261" s="86"/>
      <c r="K261" s="86"/>
      <c r="M261" s="11"/>
      <c r="N261" s="11"/>
      <c r="O261" s="11"/>
      <c r="P261" s="11"/>
      <c r="Q261" s="11">
        <f>SUM(M261:P261)</f>
        <v>0</v>
      </c>
    </row>
    <row r="262" spans="1:17" ht="13.5">
      <c r="A262" s="9"/>
      <c r="B262" s="10"/>
      <c r="C262" s="10"/>
      <c r="D262" s="10"/>
      <c r="E262" s="11"/>
      <c r="F262" s="11"/>
      <c r="G262" s="86"/>
      <c r="H262" s="86"/>
      <c r="I262" s="86"/>
      <c r="J262" s="86"/>
      <c r="K262" s="86"/>
      <c r="M262" s="11"/>
      <c r="N262" s="11"/>
      <c r="O262" s="11"/>
      <c r="P262" s="11"/>
      <c r="Q262" s="11">
        <f>SUM(M262:P262)</f>
        <v>0</v>
      </c>
    </row>
    <row r="263" spans="1:11" ht="13.5">
      <c r="A263" s="9"/>
      <c r="B263" s="10"/>
      <c r="C263" s="10" t="s">
        <v>28</v>
      </c>
      <c r="D263" s="10"/>
      <c r="E263" s="11">
        <v>45000</v>
      </c>
      <c r="F263" s="11"/>
      <c r="G263" s="86">
        <v>45000</v>
      </c>
      <c r="H263" s="86"/>
      <c r="I263" s="86">
        <v>45000</v>
      </c>
      <c r="J263" s="86"/>
      <c r="K263" s="86">
        <v>45000</v>
      </c>
    </row>
    <row r="264" spans="1:11" ht="13.5">
      <c r="A264" s="9"/>
      <c r="B264" s="10"/>
      <c r="C264" s="10" t="s">
        <v>29</v>
      </c>
      <c r="D264" s="10"/>
      <c r="E264" s="11"/>
      <c r="F264" s="11"/>
      <c r="G264" s="86"/>
      <c r="H264" s="86"/>
      <c r="I264" s="86"/>
      <c r="J264" s="86"/>
      <c r="K264" s="86"/>
    </row>
    <row r="265" spans="1:11" ht="13.5">
      <c r="A265" s="9"/>
      <c r="B265" s="10"/>
      <c r="C265" s="10"/>
      <c r="D265" s="10"/>
      <c r="E265" s="11"/>
      <c r="F265" s="11"/>
      <c r="G265" s="86"/>
      <c r="H265" s="86"/>
      <c r="I265" s="86"/>
      <c r="J265" s="86"/>
      <c r="K265" s="86"/>
    </row>
    <row r="266" spans="1:11" ht="13.5">
      <c r="A266" s="9"/>
      <c r="B266" s="10"/>
      <c r="C266" s="10" t="s">
        <v>30</v>
      </c>
      <c r="D266" s="10"/>
      <c r="E266" s="12">
        <f>+E260/E263*100</f>
        <v>-3.46</v>
      </c>
      <c r="F266" s="11"/>
      <c r="G266" s="87">
        <f>+G260/G263*100</f>
        <v>3.5555555555555554</v>
      </c>
      <c r="H266" s="87"/>
      <c r="I266" s="87">
        <f>+I260/I263*100</f>
        <v>-12.195555555555556</v>
      </c>
      <c r="J266" s="86"/>
      <c r="K266" s="87">
        <f>+K260/K263*100</f>
        <v>0.19555555555555554</v>
      </c>
    </row>
    <row r="267" spans="1:11" ht="13.5">
      <c r="A267" s="9"/>
      <c r="B267" s="10"/>
      <c r="C267" s="10"/>
      <c r="D267" s="10"/>
      <c r="E267" s="11"/>
      <c r="F267" s="11"/>
      <c r="G267" s="86"/>
      <c r="H267" s="86"/>
      <c r="I267" s="86"/>
      <c r="J267" s="86"/>
      <c r="K267" s="86"/>
    </row>
    <row r="268" spans="1:11" ht="13.5">
      <c r="A268" s="9"/>
      <c r="B268" s="10" t="s">
        <v>14</v>
      </c>
      <c r="C268" s="10" t="s">
        <v>31</v>
      </c>
      <c r="D268" s="10"/>
      <c r="E268" s="11"/>
      <c r="F268" s="11"/>
      <c r="G268" s="86"/>
      <c r="H268" s="86"/>
      <c r="I268" s="86"/>
      <c r="J268" s="86"/>
      <c r="K268" s="86"/>
    </row>
    <row r="269" spans="1:11" ht="13.5">
      <c r="A269" s="9"/>
      <c r="B269" s="9"/>
      <c r="C269" s="10"/>
      <c r="D269" s="10"/>
      <c r="E269" s="11"/>
      <c r="F269" s="11"/>
      <c r="G269" s="86"/>
      <c r="H269" s="86"/>
      <c r="I269" s="86"/>
      <c r="J269" s="86"/>
      <c r="K269" s="86"/>
    </row>
    <row r="270" spans="1:11" ht="13.5">
      <c r="A270" s="9"/>
      <c r="B270" s="9"/>
      <c r="C270" s="10" t="s">
        <v>26</v>
      </c>
      <c r="D270" s="10"/>
      <c r="E270" s="11">
        <f>+E260</f>
        <v>-1557</v>
      </c>
      <c r="F270" s="11"/>
      <c r="G270" s="86">
        <f>+G260</f>
        <v>1600</v>
      </c>
      <c r="H270" s="86"/>
      <c r="I270" s="86">
        <f>+I260</f>
        <v>-5488</v>
      </c>
      <c r="J270" s="86"/>
      <c r="K270" s="86">
        <f>+K260</f>
        <v>88</v>
      </c>
    </row>
    <row r="271" spans="1:11" ht="13.5">
      <c r="A271" s="9"/>
      <c r="B271" s="9"/>
      <c r="C271" s="10" t="s">
        <v>33</v>
      </c>
      <c r="D271" s="10"/>
      <c r="E271" s="11"/>
      <c r="F271" s="11"/>
      <c r="G271" s="86"/>
      <c r="H271" s="86"/>
      <c r="I271" s="86"/>
      <c r="J271" s="86"/>
      <c r="K271" s="86"/>
    </row>
    <row r="272" spans="1:11" ht="13.5">
      <c r="A272" s="9"/>
      <c r="B272" s="9"/>
      <c r="C272" s="10"/>
      <c r="D272" s="10"/>
      <c r="E272" s="11"/>
      <c r="F272" s="11"/>
      <c r="G272" s="86"/>
      <c r="H272" s="86"/>
      <c r="I272" s="86"/>
      <c r="J272" s="86"/>
      <c r="K272" s="86"/>
    </row>
    <row r="273" spans="1:11" ht="13.5">
      <c r="A273" s="9"/>
      <c r="B273" s="9"/>
      <c r="C273" s="10" t="s">
        <v>28</v>
      </c>
      <c r="D273" s="10"/>
      <c r="E273" s="11">
        <v>45000</v>
      </c>
      <c r="F273" s="11"/>
      <c r="G273" s="86">
        <v>45000</v>
      </c>
      <c r="H273" s="86"/>
      <c r="I273" s="86">
        <v>45000</v>
      </c>
      <c r="J273" s="86"/>
      <c r="K273" s="86">
        <v>45000</v>
      </c>
    </row>
    <row r="274" spans="1:11" ht="13.5">
      <c r="A274" s="9"/>
      <c r="B274" s="9"/>
      <c r="C274" s="10" t="s">
        <v>29</v>
      </c>
      <c r="D274" s="10"/>
      <c r="E274" s="11"/>
      <c r="F274" s="11"/>
      <c r="G274" s="86"/>
      <c r="H274" s="86"/>
      <c r="I274" s="86"/>
      <c r="J274" s="86"/>
      <c r="K274" s="86"/>
    </row>
    <row r="275" spans="1:11" ht="13.5">
      <c r="A275" s="9"/>
      <c r="B275" s="9"/>
      <c r="C275" s="10"/>
      <c r="D275" s="10"/>
      <c r="E275" s="11"/>
      <c r="F275" s="11"/>
      <c r="G275" s="86"/>
      <c r="H275" s="86"/>
      <c r="I275" s="86"/>
      <c r="J275" s="134"/>
      <c r="K275" s="86"/>
    </row>
    <row r="276" spans="1:11" ht="13.5">
      <c r="A276" s="9"/>
      <c r="B276" s="9"/>
      <c r="C276" s="10" t="s">
        <v>32</v>
      </c>
      <c r="D276" s="10"/>
      <c r="E276" s="11">
        <v>0</v>
      </c>
      <c r="F276" s="11"/>
      <c r="G276" s="86">
        <v>0</v>
      </c>
      <c r="H276" s="86"/>
      <c r="I276" s="86">
        <v>0</v>
      </c>
      <c r="J276" s="134"/>
      <c r="K276" s="86">
        <v>0</v>
      </c>
    </row>
    <row r="277" spans="1:11" ht="13.5">
      <c r="A277" s="9"/>
      <c r="B277" s="9"/>
      <c r="C277" s="10"/>
      <c r="D277" s="10"/>
      <c r="E277" s="14"/>
      <c r="F277" s="15"/>
      <c r="G277" s="89"/>
      <c r="H277" s="89"/>
      <c r="I277" s="89"/>
      <c r="J277" s="134"/>
      <c r="K277" s="89"/>
    </row>
    <row r="278" spans="1:11" ht="13.5">
      <c r="A278" s="9"/>
      <c r="B278" s="9"/>
      <c r="C278" s="10" t="s">
        <v>28</v>
      </c>
      <c r="D278" s="10"/>
      <c r="E278" s="11">
        <f>SUM(E273:E277)</f>
        <v>45000</v>
      </c>
      <c r="F278" s="15"/>
      <c r="G278" s="86">
        <f>SUM(G273:G277)</f>
        <v>45000</v>
      </c>
      <c r="H278" s="86"/>
      <c r="I278" s="86">
        <f>SUM(I273:I277)</f>
        <v>45000</v>
      </c>
      <c r="J278" s="134"/>
      <c r="K278" s="86">
        <f>SUM(K273:K277)</f>
        <v>45000</v>
      </c>
    </row>
    <row r="279" spans="1:11" ht="13.5">
      <c r="A279" s="9"/>
      <c r="B279" s="9"/>
      <c r="C279" s="10" t="s">
        <v>34</v>
      </c>
      <c r="D279" s="10"/>
      <c r="E279" s="14"/>
      <c r="F279" s="15"/>
      <c r="G279" s="89"/>
      <c r="H279" s="89"/>
      <c r="I279" s="89"/>
      <c r="J279" s="134"/>
      <c r="K279" s="89"/>
    </row>
    <row r="280" spans="1:11" ht="13.5">
      <c r="A280" s="9"/>
      <c r="B280" s="9"/>
      <c r="C280" s="10"/>
      <c r="D280" s="10"/>
      <c r="E280" s="11"/>
      <c r="F280" s="15"/>
      <c r="G280" s="86"/>
      <c r="H280" s="86"/>
      <c r="I280" s="86"/>
      <c r="J280" s="134"/>
      <c r="K280" s="86"/>
    </row>
    <row r="281" spans="1:11" ht="13.5">
      <c r="A281" s="9"/>
      <c r="B281" s="9"/>
      <c r="C281" s="10" t="s">
        <v>35</v>
      </c>
      <c r="D281" s="10"/>
      <c r="E281" s="85">
        <f>+E270/E278*100</f>
        <v>-3.46</v>
      </c>
      <c r="F281" s="15"/>
      <c r="G281" s="87">
        <f>+G270/G278*100</f>
        <v>3.5555555555555554</v>
      </c>
      <c r="H281" s="87"/>
      <c r="I281" s="87">
        <f>+I270/I278*100</f>
        <v>-12.195555555555556</v>
      </c>
      <c r="J281" s="134"/>
      <c r="K281" s="87">
        <f>+K270/K278*100</f>
        <v>0.19555555555555554</v>
      </c>
    </row>
    <row r="282" spans="1:11" ht="5.25" customHeight="1" thickBot="1">
      <c r="A282" s="9"/>
      <c r="B282" s="9"/>
      <c r="C282" s="41"/>
      <c r="D282" s="41"/>
      <c r="E282" s="51"/>
      <c r="F282" s="15"/>
      <c r="G282" s="95"/>
      <c r="H282" s="95"/>
      <c r="I282" s="51"/>
      <c r="J282" s="15"/>
      <c r="K282" s="95"/>
    </row>
    <row r="283" spans="1:11" ht="14.25" thickTop="1">
      <c r="A283" s="9"/>
      <c r="B283" s="9"/>
      <c r="C283" s="2"/>
      <c r="D283" s="2"/>
      <c r="E283" s="3"/>
      <c r="F283" s="82"/>
      <c r="G283" s="91"/>
      <c r="H283" s="91"/>
      <c r="I283" s="3"/>
      <c r="J283" s="82"/>
      <c r="K283" s="91"/>
    </row>
    <row r="284" spans="9:10" ht="13.5">
      <c r="I284" s="3"/>
      <c r="J284" s="91"/>
    </row>
    <row r="285" spans="9:10" ht="13.5">
      <c r="I285" s="3"/>
      <c r="J285" s="91"/>
    </row>
    <row r="286" spans="9:10" ht="13.5">
      <c r="I286" s="3"/>
      <c r="J286" s="91"/>
    </row>
    <row r="287" spans="9:10" ht="13.5">
      <c r="I287" s="3"/>
      <c r="J287" s="91"/>
    </row>
  </sheetData>
  <mergeCells count="81">
    <mergeCell ref="E255:G255"/>
    <mergeCell ref="I255:K255"/>
    <mergeCell ref="C244:K244"/>
    <mergeCell ref="C248:K248"/>
    <mergeCell ref="C249:K249"/>
    <mergeCell ref="B144:K144"/>
    <mergeCell ref="C251:K251"/>
    <mergeCell ref="E161:G161"/>
    <mergeCell ref="I161:K161"/>
    <mergeCell ref="D190:E190"/>
    <mergeCell ref="D185:E185"/>
    <mergeCell ref="G185:H185"/>
    <mergeCell ref="D186:E186"/>
    <mergeCell ref="G186:H186"/>
    <mergeCell ref="D191:E191"/>
    <mergeCell ref="G191:H191"/>
    <mergeCell ref="D188:E188"/>
    <mergeCell ref="G188:H188"/>
    <mergeCell ref="D189:E189"/>
    <mergeCell ref="G189:H189"/>
    <mergeCell ref="G190:H190"/>
    <mergeCell ref="D187:E187"/>
    <mergeCell ref="G187:H187"/>
    <mergeCell ref="D183:E183"/>
    <mergeCell ref="G183:H183"/>
    <mergeCell ref="D184:E184"/>
    <mergeCell ref="G184:H184"/>
    <mergeCell ref="B149:K149"/>
    <mergeCell ref="C199:K199"/>
    <mergeCell ref="B238:K238"/>
    <mergeCell ref="B242:K242"/>
    <mergeCell ref="D180:E180"/>
    <mergeCell ref="G180:H180"/>
    <mergeCell ref="D181:E181"/>
    <mergeCell ref="G181:H181"/>
    <mergeCell ref="D182:E182"/>
    <mergeCell ref="G182:H182"/>
    <mergeCell ref="B174:K174"/>
    <mergeCell ref="B178:K178"/>
    <mergeCell ref="C197:K197"/>
    <mergeCell ref="C120:K120"/>
    <mergeCell ref="C124:K124"/>
    <mergeCell ref="C151:K151"/>
    <mergeCell ref="A133:K133"/>
    <mergeCell ref="C121:K121"/>
    <mergeCell ref="C122:K122"/>
    <mergeCell ref="C123:K123"/>
    <mergeCell ref="B45:I45"/>
    <mergeCell ref="B47:K47"/>
    <mergeCell ref="B49:C49"/>
    <mergeCell ref="C155:K155"/>
    <mergeCell ref="C125:K125"/>
    <mergeCell ref="B142:K142"/>
    <mergeCell ref="B145:K145"/>
    <mergeCell ref="B112:K112"/>
    <mergeCell ref="B114:K114"/>
    <mergeCell ref="B147:C147"/>
    <mergeCell ref="B35:K35"/>
    <mergeCell ref="B39:K39"/>
    <mergeCell ref="B41:I41"/>
    <mergeCell ref="B43:K43"/>
    <mergeCell ref="C200:K200"/>
    <mergeCell ref="B10:K10"/>
    <mergeCell ref="B12:K12"/>
    <mergeCell ref="B16:K16"/>
    <mergeCell ref="B18:K18"/>
    <mergeCell ref="B20:K20"/>
    <mergeCell ref="B22:K22"/>
    <mergeCell ref="B29:H29"/>
    <mergeCell ref="B31:K31"/>
    <mergeCell ref="B33:I33"/>
    <mergeCell ref="B51:K51"/>
    <mergeCell ref="B55:K55"/>
    <mergeCell ref="B106:K106"/>
    <mergeCell ref="B110:K110"/>
    <mergeCell ref="E57:G57"/>
    <mergeCell ref="I57:K57"/>
    <mergeCell ref="B116:C116"/>
    <mergeCell ref="B118:K118"/>
    <mergeCell ref="B138:K138"/>
    <mergeCell ref="B139:K139"/>
  </mergeCells>
  <printOptions/>
  <pageMargins left="1" right="0.5" top="0.393700787401575" bottom="0.43" header="0.196850393700787" footer="0.14"/>
  <pageSetup firstPageNumber="5" useFirstPageNumber="1" horizontalDpi="600" verticalDpi="600" orientation="portrait" paperSize="9" scale="95" r:id="rId1"/>
  <headerFooter alignWithMargins="0">
    <oddHeader>&amp;R&amp;P</oddHeader>
    <oddFooter xml:space="preserve">&amp;C&amp;"Book Antiqua,Bold"   </oddFooter>
  </headerFooter>
  <rowBreaks count="6" manualBreakCount="6">
    <brk id="28" max="255" man="1"/>
    <brk id="52" max="255" man="1"/>
    <brk id="103" max="255" man="1"/>
    <brk id="127" max="255" man="1"/>
    <brk id="171" max="255" man="1"/>
    <brk id="2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Gx100</cp:lastModifiedBy>
  <cp:lastPrinted>2007-11-29T09:27:00Z</cp:lastPrinted>
  <dcterms:created xsi:type="dcterms:W3CDTF">2002-11-19T02:50:17Z</dcterms:created>
  <dcterms:modified xsi:type="dcterms:W3CDTF">2007-11-29T10:00:46Z</dcterms:modified>
  <cp:category/>
  <cp:version/>
  <cp:contentType/>
  <cp:contentStatus/>
</cp:coreProperties>
</file>